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hawaiioimt.sharepoint.com/teams/DAGSSPO/SPO PriceVendor Lists/SPO Coarse Paper Products/"/>
    </mc:Choice>
  </mc:AlternateContent>
  <xr:revisionPtr revIDLastSave="375" documentId="13_ncr:1_{FD6324F1-FF35-4A19-84E4-FEA8B2AC12C7}" xr6:coauthVersionLast="47" xr6:coauthVersionMax="47" xr10:uidLastSave="{795E13C2-6195-488F-B949-091D1484D71C}"/>
  <workbookProtection workbookAlgorithmName="SHA-512" workbookHashValue="zR6zUjSm0vGdBUOj28J4CeT5V3srX7wz6Rxeo5FqCdalZzpijLTefGbeTe8M46HsxVLGMpTQ0zX/8ovQBdX9tQ==" workbookSaltValue="KgPVULVgYg2MOlemLjE3Kw==" workbookSpinCount="100000" lockStructure="1"/>
  <bookViews>
    <workbookView xWindow="-120" yWindow="-120" windowWidth="29040" windowHeight="15720" tabRatio="500" firstSheet="2" activeTab="8" xr2:uid="{00000000-000D-0000-FFFF-FFFF00000000}"/>
  </bookViews>
  <sheets>
    <sheet name="Instructions" sheetId="1" r:id="rId1"/>
    <sheet name="Specifications" sheetId="3" r:id="rId2"/>
    <sheet name="Oahu - Group F" sheetId="4" r:id="rId3"/>
    <sheet name="Hawaii - Group F" sheetId="5" r:id="rId4"/>
    <sheet name="Maui - Groups A-F" sheetId="6" r:id="rId5"/>
    <sheet name="Kauai - Groups A-F" sheetId="7" r:id="rId6"/>
    <sheet name="Molokai-Lanai A-F" sheetId="8" r:id="rId7"/>
    <sheet name="Bid Summary" sheetId="10" r:id="rId8"/>
    <sheet name="Pricing Methodology" sheetId="11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8" l="1"/>
  <c r="J6" i="5"/>
  <c r="J39" i="8"/>
  <c r="J38" i="8"/>
  <c r="J40" i="8" s="1"/>
  <c r="G8" i="10" s="1"/>
  <c r="J33" i="8"/>
  <c r="J34" i="8" s="1"/>
  <c r="F8" i="10" s="1"/>
  <c r="J28" i="8"/>
  <c r="J29" i="8" s="1"/>
  <c r="E8" i="10" s="1"/>
  <c r="J23" i="8"/>
  <c r="J22" i="8"/>
  <c r="J21" i="8"/>
  <c r="J20" i="8"/>
  <c r="J19" i="8"/>
  <c r="J24" i="8" s="1"/>
  <c r="D8" i="10" s="1"/>
  <c r="J14" i="8"/>
  <c r="J12" i="8"/>
  <c r="J11" i="8"/>
  <c r="J6" i="8"/>
  <c r="J7" i="8" s="1"/>
  <c r="B8" i="10" s="1"/>
  <c r="J39" i="7"/>
  <c r="J38" i="7"/>
  <c r="J33" i="7"/>
  <c r="J34" i="7" s="1"/>
  <c r="F7" i="10" s="1"/>
  <c r="J28" i="7"/>
  <c r="J29" i="7" s="1"/>
  <c r="E7" i="10" s="1"/>
  <c r="J23" i="7"/>
  <c r="J22" i="7"/>
  <c r="J21" i="7"/>
  <c r="J20" i="7"/>
  <c r="J19" i="7"/>
  <c r="J14" i="7"/>
  <c r="J13" i="7"/>
  <c r="J12" i="7"/>
  <c r="J11" i="7"/>
  <c r="J6" i="7"/>
  <c r="J7" i="7" s="1"/>
  <c r="B7" i="10" s="1"/>
  <c r="J39" i="6"/>
  <c r="J38" i="6"/>
  <c r="J33" i="6"/>
  <c r="J34" i="6" s="1"/>
  <c r="F6" i="10" s="1"/>
  <c r="J28" i="6"/>
  <c r="J29" i="6" s="1"/>
  <c r="E6" i="10" s="1"/>
  <c r="J23" i="6"/>
  <c r="J22" i="6"/>
  <c r="J21" i="6"/>
  <c r="J20" i="6"/>
  <c r="J19" i="6"/>
  <c r="J14" i="6"/>
  <c r="J13" i="6"/>
  <c r="J12" i="6"/>
  <c r="J11" i="6"/>
  <c r="J6" i="6"/>
  <c r="J7" i="6" s="1"/>
  <c r="B6" i="10" s="1"/>
  <c r="J7" i="5"/>
  <c r="J7" i="4"/>
  <c r="J6" i="4"/>
  <c r="J8" i="4" l="1"/>
  <c r="G4" i="10" s="1"/>
  <c r="J24" i="6"/>
  <c r="D6" i="10" s="1"/>
  <c r="J15" i="8"/>
  <c r="C8" i="10" s="1"/>
  <c r="H8" i="10" s="1"/>
  <c r="J24" i="7"/>
  <c r="D7" i="10" s="1"/>
  <c r="J15" i="7"/>
  <c r="C7" i="10" s="1"/>
  <c r="J15" i="6"/>
  <c r="C6" i="10" s="1"/>
  <c r="J40" i="7"/>
  <c r="G7" i="10" s="1"/>
  <c r="J40" i="6"/>
  <c r="G6" i="10" s="1"/>
  <c r="J8" i="5"/>
  <c r="G5" i="10" s="1"/>
  <c r="H7" i="10" l="1"/>
  <c r="H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Laurita, Jittima</author>
  </authors>
  <commentList>
    <comment ref="G6" authorId="0" shapeId="0" xr:uid="{00000000-0006-0000-0300-000001000000}">
      <text>
        <r>
          <rPr>
            <sz val="10"/>
            <rFont val="Arial"/>
            <family val="2"/>
          </rPr>
          <t>Feet per roll</t>
        </r>
      </text>
    </comment>
    <comment ref="H6" authorId="1" shapeId="0" xr:uid="{A31D303C-85DC-412F-9335-546B9C3515BA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6" authorId="0" shapeId="0" xr:uid="{00000000-0006-0000-0300-000003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7" authorId="0" shapeId="0" xr:uid="{33390990-FA8F-4977-9553-FD973A138F45}">
      <text>
        <r>
          <rPr>
            <sz val="10"/>
            <rFont val="Arial"/>
            <family val="2"/>
          </rPr>
          <t>Feet per roll</t>
        </r>
      </text>
    </comment>
    <comment ref="H7" authorId="1" shapeId="0" xr:uid="{E2042BF8-E29B-47AD-BFE6-97720F74943D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7" authorId="0" shapeId="0" xr:uid="{00000000-0006-0000-0300-000004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Laurita, Jittima</author>
  </authors>
  <commentList>
    <comment ref="G6" authorId="0" shapeId="0" xr:uid="{BB4CBCD2-79BC-4B2B-8512-DF3EABDC7B06}">
      <text>
        <r>
          <rPr>
            <sz val="10"/>
            <rFont val="Arial"/>
            <family val="2"/>
          </rPr>
          <t>Feet per roll</t>
        </r>
      </text>
    </comment>
    <comment ref="H6" authorId="1" shapeId="0" xr:uid="{4397F0B9-F05B-4CF2-804F-8918FC910998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6" authorId="0" shapeId="0" xr:uid="{00000000-0006-0000-0400-000003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7" authorId="0" shapeId="0" xr:uid="{402151B7-1428-40E6-9BCB-C2C426995C7D}">
      <text>
        <r>
          <rPr>
            <sz val="10"/>
            <rFont val="Arial"/>
            <family val="2"/>
          </rPr>
          <t>Feet per roll</t>
        </r>
      </text>
    </comment>
    <comment ref="H7" authorId="1" shapeId="0" xr:uid="{AE9E29EA-02DF-4DEA-8A05-68EE755621AF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7" authorId="0" shapeId="0" xr:uid="{00000000-0006-0000-0400-000004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Laurita, Jittima</author>
  </authors>
  <commentList>
    <comment ref="G6" authorId="0" shapeId="0" xr:uid="{00000000-0006-0000-0500-00000D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6" authorId="0" shapeId="0" xr:uid="{00000000-0006-0000-0500-000019000000}">
      <text>
        <r>
          <rPr>
            <sz val="10"/>
            <rFont val="Arial"/>
            <family val="2"/>
          </rPr>
          <t>Enter actual rolls/packages per case (spec range: 36-60).</t>
        </r>
      </text>
    </comment>
    <comment ref="K6" authorId="0" shapeId="0" xr:uid="{00000000-0006-0000-0500-000023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1" authorId="0" shapeId="0" xr:uid="{00000000-0006-0000-0500-00000E000000}">
      <text>
        <r>
          <rPr>
            <sz val="10"/>
            <rFont val="Arial"/>
            <family val="2"/>
          </rPr>
          <t>Enter actual sheets per roll/package (spec range: 500-605).</t>
        </r>
      </text>
    </comment>
    <comment ref="H11" authorId="0" shapeId="0" xr:uid="{00000000-0006-0000-0500-00001A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1" authorId="0" shapeId="0" xr:uid="{00000000-0006-0000-0500-000024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2" authorId="0" shapeId="0" xr:uid="{00000000-0006-0000-0500-00000F000000}">
      <text>
        <r>
          <rPr>
            <sz val="10"/>
            <rFont val="Arial"/>
            <family val="2"/>
          </rPr>
          <t>Enter actual sheets per roll/package (spec range: 700-1210).</t>
        </r>
      </text>
    </comment>
    <comment ref="H12" authorId="0" shapeId="0" xr:uid="{00000000-0006-0000-0500-00001B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2" authorId="0" shapeId="0" xr:uid="{00000000-0006-0000-0500-000025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3" authorId="0" shapeId="0" xr:uid="{00000000-0006-0000-0500-000010000000}">
      <text>
        <r>
          <rPr>
            <sz val="10"/>
            <rFont val="Arial"/>
            <family val="2"/>
          </rPr>
          <t>Fixed by spec (feet per roll).</t>
        </r>
      </text>
    </comment>
    <comment ref="K13" authorId="0" shapeId="0" xr:uid="{00000000-0006-0000-0500-000026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4" authorId="0" shapeId="0" xr:uid="{00000000-0006-0000-0500-000011000000}">
      <text>
        <r>
          <rPr>
            <sz val="10"/>
            <rFont val="Arial"/>
            <family val="2"/>
          </rPr>
          <t>Enter actual ft per roll/package (spec range: 1800-2000).</t>
        </r>
      </text>
    </comment>
    <comment ref="H14" authorId="0" shapeId="0" xr:uid="{00000000-0006-0000-0500-00001C000000}">
      <text>
        <r>
          <rPr>
            <sz val="10"/>
            <rFont val="Arial"/>
            <family val="2"/>
          </rPr>
          <t>Enter actual rolls/packages per case (spec range: 8-12).</t>
        </r>
      </text>
    </comment>
    <comment ref="K14" authorId="0" shapeId="0" xr:uid="{00000000-0006-0000-0500-000027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9" authorId="0" shapeId="0" xr:uid="{00000000-0006-0000-0500-000012000000}">
      <text>
        <r>
          <rPr>
            <sz val="10"/>
            <rFont val="Arial"/>
            <family val="2"/>
          </rPr>
          <t>Enter actual sheets per roll/package (spec range: 85-128).</t>
        </r>
      </text>
    </comment>
    <comment ref="H19" authorId="0" shapeId="0" xr:uid="{00000000-0006-0000-0500-00001E000000}">
      <text>
        <r>
          <rPr>
            <sz val="10"/>
            <rFont val="Arial"/>
            <family val="2"/>
          </rPr>
          <t>Enter actual rolls/packages per case (spec range: 20-30).</t>
        </r>
      </text>
    </comment>
    <comment ref="K19" authorId="0" shapeId="0" xr:uid="{00000000-0006-0000-0500-000028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0" authorId="0" shapeId="0" xr:uid="{00000000-0006-0000-0500-000013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0" authorId="0" shapeId="0" xr:uid="{00000000-0006-0000-0500-00001F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0" authorId="0" shapeId="0" xr:uid="{00000000-0006-0000-0500-000029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1" authorId="0" shapeId="0" xr:uid="{00000000-0006-0000-0500-000014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1" authorId="0" shapeId="0" xr:uid="{00000000-0006-0000-0500-000020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1" authorId="0" shapeId="0" xr:uid="{00000000-0006-0000-0500-00002A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2" authorId="0" shapeId="0" xr:uid="{00000000-0006-0000-0500-000015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22" authorId="0" shapeId="0" xr:uid="{00000000-0006-0000-0500-000021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2" authorId="0" shapeId="0" xr:uid="{00000000-0006-0000-0500-00002B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3" authorId="0" shapeId="0" xr:uid="{00000000-0006-0000-0500-000016000000}">
      <text>
        <r>
          <rPr>
            <sz val="10"/>
            <rFont val="Arial"/>
            <family val="2"/>
          </rPr>
          <t>Enter actual ft per roll/package (spec range: 800-1000).</t>
        </r>
      </text>
    </comment>
    <comment ref="H23" authorId="0" shapeId="0" xr:uid="{00000000-0006-0000-0500-000022000000}">
      <text>
        <r>
          <rPr>
            <sz val="10"/>
            <rFont val="Arial"/>
            <family val="2"/>
          </rPr>
          <t>Enter actual rolls/packages per case (spec range: 6-12).</t>
        </r>
      </text>
    </comment>
    <comment ref="K23" authorId="0" shapeId="0" xr:uid="{00000000-0006-0000-0500-00002C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K28" authorId="0" shapeId="0" xr:uid="{00000000-0006-0000-0500-00002D000000}">
      <text>
        <r>
          <rPr>
            <sz val="10"/>
            <rFont val="Arial"/>
            <family val="2"/>
          </rPr>
          <t>Per Section 1.3: FSC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8" authorId="0" shapeId="0" xr:uid="{7891BBA9-F29E-482A-9013-B4690C3B7E9E}">
      <text>
        <r>
          <rPr>
            <sz val="10"/>
            <rFont val="Arial"/>
            <family val="2"/>
          </rPr>
          <t>Feet per roll</t>
        </r>
      </text>
    </comment>
    <comment ref="H38" authorId="1" shapeId="0" xr:uid="{CE04462E-22E1-4339-BC4D-F79DF7D0AEE1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8" authorId="0" shapeId="0" xr:uid="{00000000-0006-0000-0500-00002E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9" authorId="0" shapeId="0" xr:uid="{4AF79482-54DD-40C8-B9B3-6D823A5247F6}">
      <text>
        <r>
          <rPr>
            <sz val="10"/>
            <rFont val="Arial"/>
            <family val="2"/>
          </rPr>
          <t>Feet per roll</t>
        </r>
      </text>
    </comment>
    <comment ref="H39" authorId="1" shapeId="0" xr:uid="{C4F6B801-2865-4B69-B81C-D21202D3A06B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9" authorId="0" shapeId="0" xr:uid="{00000000-0006-0000-0500-00002F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Laurita, Jittima</author>
  </authors>
  <commentList>
    <comment ref="G6" authorId="0" shapeId="0" xr:uid="{00000000-0006-0000-0600-00000D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6" authorId="0" shapeId="0" xr:uid="{00000000-0006-0000-0600-000019000000}">
      <text>
        <r>
          <rPr>
            <sz val="10"/>
            <rFont val="Arial"/>
            <family val="2"/>
          </rPr>
          <t>Enter actual rolls/packages per case (spec range: 36-60).</t>
        </r>
      </text>
    </comment>
    <comment ref="K6" authorId="0" shapeId="0" xr:uid="{00000000-0006-0000-0600-000023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1" authorId="0" shapeId="0" xr:uid="{00000000-0006-0000-0600-00000E000000}">
      <text>
        <r>
          <rPr>
            <sz val="10"/>
            <rFont val="Arial"/>
            <family val="2"/>
          </rPr>
          <t>Enter actual sheets per roll/package (spec range: 500-605).</t>
        </r>
      </text>
    </comment>
    <comment ref="H11" authorId="0" shapeId="0" xr:uid="{00000000-0006-0000-0600-00001A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1" authorId="0" shapeId="0" xr:uid="{00000000-0006-0000-0600-000024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2" authorId="0" shapeId="0" xr:uid="{00000000-0006-0000-0600-00000F000000}">
      <text>
        <r>
          <rPr>
            <sz val="10"/>
            <rFont val="Arial"/>
            <family val="2"/>
          </rPr>
          <t>Enter actual sheets per roll/package (spec range: 700-1210).</t>
        </r>
      </text>
    </comment>
    <comment ref="H12" authorId="0" shapeId="0" xr:uid="{00000000-0006-0000-0600-00001B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2" authorId="0" shapeId="0" xr:uid="{00000000-0006-0000-0600-000025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3" authorId="0" shapeId="0" xr:uid="{00000000-0006-0000-0600-000010000000}">
      <text>
        <r>
          <rPr>
            <sz val="10"/>
            <rFont val="Arial"/>
            <family val="2"/>
          </rPr>
          <t>Fixed by spec (feet per roll).</t>
        </r>
      </text>
    </comment>
    <comment ref="H13" authorId="0" shapeId="0" xr:uid="{00000000-0006-0000-0600-00001C000000}">
      <text>
        <r>
          <rPr>
            <sz val="10"/>
            <rFont val="Arial"/>
            <family val="2"/>
          </rPr>
          <t>Enter actual rolls/packages per case (spec range: 8-12).</t>
        </r>
      </text>
    </comment>
    <comment ref="K13" authorId="0" shapeId="0" xr:uid="{00000000-0006-0000-0600-000026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4" authorId="0" shapeId="0" xr:uid="{00000000-0006-0000-0600-000011000000}">
      <text>
        <r>
          <rPr>
            <sz val="10"/>
            <rFont val="Arial"/>
            <family val="2"/>
          </rPr>
          <t>Enter actual ft per roll/package (spec range: 1800-2000).</t>
        </r>
      </text>
    </comment>
    <comment ref="H14" authorId="0" shapeId="0" xr:uid="{00000000-0006-0000-0600-00001D000000}">
      <text>
        <r>
          <rPr>
            <sz val="10"/>
            <rFont val="Arial"/>
            <family val="2"/>
          </rPr>
          <t>Enter actual rolls/packages per case (spec range: 8-12).</t>
        </r>
      </text>
    </comment>
    <comment ref="K14" authorId="0" shapeId="0" xr:uid="{00000000-0006-0000-0600-000027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9" authorId="0" shapeId="0" xr:uid="{00000000-0006-0000-0600-000012000000}">
      <text>
        <r>
          <rPr>
            <sz val="10"/>
            <rFont val="Arial"/>
            <family val="2"/>
          </rPr>
          <t>Enter actual sheets per roll/package (spec range: 85-128).</t>
        </r>
      </text>
    </comment>
    <comment ref="H19" authorId="0" shapeId="0" xr:uid="{00000000-0006-0000-0600-00001E000000}">
      <text>
        <r>
          <rPr>
            <sz val="10"/>
            <rFont val="Arial"/>
            <family val="2"/>
          </rPr>
          <t>Enter actual rolls/packages per case (spec range: 20-30).</t>
        </r>
      </text>
    </comment>
    <comment ref="K19" authorId="0" shapeId="0" xr:uid="{00000000-0006-0000-0600-000028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0" authorId="0" shapeId="0" xr:uid="{00000000-0006-0000-0600-000013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0" authorId="0" shapeId="0" xr:uid="{00000000-0006-0000-0600-00001F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0" authorId="0" shapeId="0" xr:uid="{00000000-0006-0000-0600-000029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1" authorId="0" shapeId="0" xr:uid="{00000000-0006-0000-0600-000014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1" authorId="0" shapeId="0" xr:uid="{00000000-0006-0000-0600-000020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1" authorId="0" shapeId="0" xr:uid="{00000000-0006-0000-0600-00002A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2" authorId="0" shapeId="0" xr:uid="{00000000-0006-0000-0600-000015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22" authorId="0" shapeId="0" xr:uid="{00000000-0006-0000-0600-000021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2" authorId="0" shapeId="0" xr:uid="{00000000-0006-0000-0600-00002B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3" authorId="0" shapeId="0" xr:uid="{00000000-0006-0000-0600-000016000000}">
      <text>
        <r>
          <rPr>
            <sz val="10"/>
            <rFont val="Arial"/>
            <family val="2"/>
          </rPr>
          <t>Enter actual ft per roll/package (spec range: 800-1000).</t>
        </r>
      </text>
    </comment>
    <comment ref="H23" authorId="0" shapeId="0" xr:uid="{00000000-0006-0000-0600-000022000000}">
      <text>
        <r>
          <rPr>
            <sz val="10"/>
            <rFont val="Arial"/>
            <family val="2"/>
          </rPr>
          <t>Enter actual rolls/packages per case (spec range: 6-12).</t>
        </r>
      </text>
    </comment>
    <comment ref="K23" authorId="0" shapeId="0" xr:uid="{00000000-0006-0000-0600-00002C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K28" authorId="0" shapeId="0" xr:uid="{00000000-0006-0000-0600-00002D000000}">
      <text>
        <r>
          <rPr>
            <sz val="10"/>
            <rFont val="Arial"/>
            <family val="2"/>
          </rPr>
          <t>Per Section 1.3: FSC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8" authorId="0" shapeId="0" xr:uid="{B9AA014E-F16D-4D8D-A606-35B897EB1190}">
      <text>
        <r>
          <rPr>
            <sz val="10"/>
            <rFont val="Arial"/>
            <family val="2"/>
          </rPr>
          <t>Feet per roll</t>
        </r>
      </text>
    </comment>
    <comment ref="H38" authorId="1" shapeId="0" xr:uid="{2AF14981-AA9F-4A1E-9D28-A3368808DCE3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8" authorId="0" shapeId="0" xr:uid="{00000000-0006-0000-0600-00002E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9" authorId="0" shapeId="0" xr:uid="{8E1178A9-FD6E-4F61-969B-5DA112F0E936}">
      <text>
        <r>
          <rPr>
            <sz val="10"/>
            <rFont val="Arial"/>
            <family val="2"/>
          </rPr>
          <t>Feet per roll</t>
        </r>
      </text>
    </comment>
    <comment ref="H39" authorId="1" shapeId="0" xr:uid="{123F3261-4B56-4C63-8B6B-053B9383EFAB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9" authorId="0" shapeId="0" xr:uid="{00000000-0006-0000-0600-00002F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  <author>Laurita, Jittima</author>
  </authors>
  <commentList>
    <comment ref="G6" authorId="0" shapeId="0" xr:uid="{00000000-0006-0000-0700-00000D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6" authorId="0" shapeId="0" xr:uid="{00000000-0006-0000-0700-000019000000}">
      <text>
        <r>
          <rPr>
            <sz val="10"/>
            <rFont val="Arial"/>
            <family val="2"/>
          </rPr>
          <t>Enter actual rolls/packages per case (spec range: 36-60).</t>
        </r>
      </text>
    </comment>
    <comment ref="K6" authorId="0" shapeId="0" xr:uid="{00000000-0006-0000-0700-000023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1" authorId="0" shapeId="0" xr:uid="{00000000-0006-0000-0700-00000E000000}">
      <text>
        <r>
          <rPr>
            <sz val="10"/>
            <rFont val="Arial"/>
            <family val="2"/>
          </rPr>
          <t>Enter actual sheets per roll/package (spec range: 500-605).</t>
        </r>
      </text>
    </comment>
    <comment ref="H11" authorId="0" shapeId="0" xr:uid="{00000000-0006-0000-0700-00001A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1" authorId="0" shapeId="0" xr:uid="{00000000-0006-0000-0700-000024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2" authorId="0" shapeId="0" xr:uid="{00000000-0006-0000-0700-00000F000000}">
      <text>
        <r>
          <rPr>
            <sz val="10"/>
            <rFont val="Arial"/>
            <family val="2"/>
          </rPr>
          <t>Enter actual sheets per roll/package (spec range: 700-1210).</t>
        </r>
      </text>
    </comment>
    <comment ref="H12" authorId="0" shapeId="0" xr:uid="{00000000-0006-0000-0700-00001B000000}">
      <text>
        <r>
          <rPr>
            <sz val="10"/>
            <rFont val="Arial"/>
            <family val="2"/>
          </rPr>
          <t>Enter actual rolls/packages per case (spec range: 80-96).</t>
        </r>
      </text>
    </comment>
    <comment ref="K12" authorId="0" shapeId="0" xr:uid="{00000000-0006-0000-0700-000025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3" authorId="0" shapeId="0" xr:uid="{00000000-0006-0000-0700-000010000000}">
      <text>
        <r>
          <rPr>
            <sz val="10"/>
            <rFont val="Arial"/>
            <family val="2"/>
          </rPr>
          <t>Fixed by spec (feet per roll).</t>
        </r>
      </text>
    </comment>
    <comment ref="H13" authorId="0" shapeId="0" xr:uid="{00000000-0006-0000-0700-00001C000000}">
      <text>
        <r>
          <rPr>
            <sz val="10"/>
            <rFont val="Arial"/>
            <family val="2"/>
          </rPr>
          <t>Enter actual rolls/packages per case (spec range: 8-12).</t>
        </r>
      </text>
    </comment>
    <comment ref="K13" authorId="0" shapeId="0" xr:uid="{00000000-0006-0000-0700-000026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4" authorId="0" shapeId="0" xr:uid="{00000000-0006-0000-0700-000011000000}">
      <text>
        <r>
          <rPr>
            <sz val="10"/>
            <rFont val="Arial"/>
            <family val="2"/>
          </rPr>
          <t>Enter actual ft per roll/package (spec range: 1800-2000).</t>
        </r>
      </text>
    </comment>
    <comment ref="H14" authorId="0" shapeId="0" xr:uid="{00000000-0006-0000-0700-00001D000000}">
      <text>
        <r>
          <rPr>
            <sz val="10"/>
            <rFont val="Arial"/>
            <family val="2"/>
          </rPr>
          <t>Enter actual rolls/packages per case (spec range: 8-12).</t>
        </r>
      </text>
    </comment>
    <comment ref="K14" authorId="0" shapeId="0" xr:uid="{00000000-0006-0000-0700-000027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19" authorId="0" shapeId="0" xr:uid="{00000000-0006-0000-0700-000012000000}">
      <text>
        <r>
          <rPr>
            <sz val="10"/>
            <rFont val="Arial"/>
            <family val="2"/>
          </rPr>
          <t>Enter actual sheets per roll/package (spec range: 85-128).</t>
        </r>
      </text>
    </comment>
    <comment ref="H19" authorId="0" shapeId="0" xr:uid="{00000000-0006-0000-0700-00001E000000}">
      <text>
        <r>
          <rPr>
            <sz val="10"/>
            <rFont val="Arial"/>
            <family val="2"/>
          </rPr>
          <t>Enter actual rolls/packages per case (spec range: 20-30).</t>
        </r>
      </text>
    </comment>
    <comment ref="K19" authorId="0" shapeId="0" xr:uid="{00000000-0006-0000-0700-000028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0" authorId="0" shapeId="0" xr:uid="{00000000-0006-0000-0700-000013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0" authorId="0" shapeId="0" xr:uid="{00000000-0006-0000-0700-00001F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0" authorId="0" shapeId="0" xr:uid="{00000000-0006-0000-0700-000029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1" authorId="0" shapeId="0" xr:uid="{00000000-0006-0000-0700-000014000000}">
      <text>
        <r>
          <rPr>
            <sz val="10"/>
            <rFont val="Arial"/>
            <family val="2"/>
          </rPr>
          <t>Enter actual sheets per roll/package (spec range: 200-400).</t>
        </r>
      </text>
    </comment>
    <comment ref="H21" authorId="0" shapeId="0" xr:uid="{00000000-0006-0000-0700-000020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1" authorId="0" shapeId="0" xr:uid="{00000000-0006-0000-0700-00002A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2" authorId="0" shapeId="0" xr:uid="{00000000-0006-0000-0700-000015000000}">
      <text>
        <r>
          <rPr>
            <sz val="10"/>
            <rFont val="Arial"/>
            <family val="2"/>
          </rPr>
          <t>Enter actual sheets per roll/package (spec range: 250-400).</t>
        </r>
      </text>
    </comment>
    <comment ref="H22" authorId="0" shapeId="0" xr:uid="{00000000-0006-0000-0700-000021000000}">
      <text>
        <r>
          <rPr>
            <sz val="10"/>
            <rFont val="Arial"/>
            <family val="2"/>
          </rPr>
          <t>Enter actual rolls/packages per case (spec range: 10-16).</t>
        </r>
      </text>
    </comment>
    <comment ref="K22" authorId="0" shapeId="0" xr:uid="{00000000-0006-0000-0700-00002B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G23" authorId="0" shapeId="0" xr:uid="{00000000-0006-0000-0700-000016000000}">
      <text>
        <r>
          <rPr>
            <sz val="10"/>
            <rFont val="Arial"/>
            <family val="2"/>
          </rPr>
          <t>Enter actual ft per roll/package (spec range: 800-1000).</t>
        </r>
      </text>
    </comment>
    <comment ref="H23" authorId="0" shapeId="0" xr:uid="{00000000-0006-0000-0700-000022000000}">
      <text>
        <r>
          <rPr>
            <sz val="10"/>
            <rFont val="Arial"/>
            <family val="2"/>
          </rPr>
          <t>Enter actual rolls/packages per case (spec range: 6-12).</t>
        </r>
      </text>
    </comment>
    <comment ref="K23" authorId="0" shapeId="0" xr:uid="{00000000-0006-0000-0700-00002C000000}">
      <text>
        <r>
          <rPr>
            <sz val="10"/>
            <rFont val="Arial"/>
            <family val="2"/>
          </rPr>
          <t>Per Section 1.3: FSC or PEFC certified, OR ≥40% post-consumer recycled content. State certification (FSC or PEFC) or the actual % post-consumer recycled content. Submit documentation if offering a different brand/product number than listed.</t>
        </r>
      </text>
    </comment>
    <comment ref="K28" authorId="0" shapeId="0" xr:uid="{00000000-0006-0000-0700-00002D000000}">
      <text>
        <r>
          <rPr>
            <sz val="10"/>
            <rFont val="Arial"/>
            <family val="2"/>
          </rPr>
          <t>Per Section 1.3: FSC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8" authorId="0" shapeId="0" xr:uid="{70F0D659-1735-4BCB-9FD1-03037B67B603}">
      <text>
        <r>
          <rPr>
            <sz val="10"/>
            <rFont val="Arial"/>
            <family val="2"/>
          </rPr>
          <t>Feet per roll</t>
        </r>
      </text>
    </comment>
    <comment ref="H38" authorId="1" shapeId="0" xr:uid="{E0AB651E-B265-4008-B23B-6BD7EFE60396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8" authorId="0" shapeId="0" xr:uid="{00000000-0006-0000-0700-00002E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  <comment ref="G39" authorId="0" shapeId="0" xr:uid="{046C277E-12DF-445A-81E4-86D2EDEF5671}">
      <text>
        <r>
          <rPr>
            <sz val="10"/>
            <rFont val="Arial"/>
            <family val="2"/>
          </rPr>
          <t>Feet per roll</t>
        </r>
      </text>
    </comment>
    <comment ref="H39" authorId="1" shapeId="0" xr:uid="{8E70EE90-0F14-497B-8AA0-575F22B2A4AF}">
      <text>
        <r>
          <rPr>
            <sz val="11"/>
            <color theme="1"/>
            <rFont val="Calibri"/>
            <family val="2"/>
            <charset val="1"/>
          </rPr>
          <t xml:space="preserve">12 rolls per case </t>
        </r>
      </text>
    </comment>
    <comment ref="K39" authorId="0" shapeId="0" xr:uid="{00000000-0006-0000-0700-00002F000000}">
      <text>
        <r>
          <rPr>
            <sz val="10"/>
            <rFont val="Arial"/>
            <family val="2"/>
          </rPr>
          <t>Per Section 1.3: FSC or PEFC certified, OR ≥20% post-consumer recycled content. State certification (FSC or PEFC) or the actual % post-consumer recycled content. Submit documentation if offering a different brand/product number than listed.</t>
        </r>
      </text>
    </comment>
  </commentList>
</comments>
</file>

<file path=xl/sharedStrings.xml><?xml version="1.0" encoding="utf-8"?>
<sst xmlns="http://schemas.openxmlformats.org/spreadsheetml/2006/main" count="452" uniqueCount="145">
  <si>
    <t>IFB No. 27003 – COARSE PAPER PRODUCTS OFFER FORM OF-4</t>
  </si>
  <si>
    <t>Bidder Instructions</t>
  </si>
  <si>
    <t>Enter pricing only for the island/group combinations you intend to bid. Oahu and Hawaii accept Group F only; Maui, Kauai, and Molokai/Lanai accept Groups A-F.</t>
  </si>
  <si>
    <t>For Maui and Kauai, you must bid every item within a Group to be considered for award of that Group (Section 3.1).</t>
  </si>
  <si>
    <t>For Molokai/Lanai, you must bid every item in every Group (A-F) - award is made on the combined total (Section 3.1).</t>
  </si>
  <si>
    <t>Unit Bid Price is delivery-to-destination and all-inclusive except GET and County surcharge (Section 2.8.1.4).</t>
  </si>
  <si>
    <t>Enter the exact Brand/Manufacturer name and Product/Model No. for every item. A bidder SKU alone, or "as specified," is not acceptable and may be grounds for rejection (Section 2.8.3).</t>
  </si>
  <si>
    <t>White cells marked “Sheets or Length per Roll/Package” and “Rolls or Packages per Case” must be filled in with your product's actual pack-out, within the range shown in the cell comment. Gray cells are fixed by the specification and should not be changed.</t>
  </si>
  <si>
    <t>If offering a different brand/product number than listed, submit required detailed specifications, brochures, samples, and FSC/PEFC or recycled-content documentation where applicable (Sections 2.8.4, 2.8.5).</t>
  </si>
  <si>
    <t>For each item (except Group E), state in the “FSC/PEFC Cert. or Min. Recycled Content” column whether you are certifying under FSC/PEFC or citing an actual recycled-content percentage - see the cell comment for the minimum required for that Group, and also complete SPO Form-008 (Certification of Recycled Content) per Section 2.8.1.5.</t>
  </si>
  <si>
    <t>Please use the navigation arrows at the bottom of the Excel workbook to view all worksheet tabs.</t>
  </si>
  <si>
    <t>⬇</t>
  </si>
  <si>
    <t>SPECIFICATIONS REFERENCE – IFB No. 27003</t>
  </si>
  <si>
    <t>Group</t>
  </si>
  <si>
    <t>Item No.</t>
  </si>
  <si>
    <t>Product</t>
  </si>
  <si>
    <t>Listed Product(s) / Equivalent</t>
  </si>
  <si>
    <t>A – INTERFOLDED TOILET TISSUE</t>
  </si>
  <si>
    <t>Interfolded, single-fold, 1-ply.  Approximately 4” x 5” sheets or approximately 4” x 8” sheets to fit 5”W x 9”H x 3”D dispenser, 250-400 sheets per package, 36-60 packages per case.  Toilet tissue shall fit existing dispensers.</t>
  </si>
  <si>
    <t>Georgia-Pacific 10101 or equivalent</t>
  </si>
  <si>
    <t>B – TOILET TISSUE</t>
  </si>
  <si>
    <t>Roll, 2-ply, completely wrapped. Approx. 4.0” x 4.0” sheets to fit standard size dispenser, 500-605 sheets per roll, 80-96 rolls per case.</t>
  </si>
  <si>
    <t>Kimberly Clark Scott 04460, Georgia-Pacific 19880/01, Highmark 4299A1, or equivalent</t>
  </si>
  <si>
    <t>Roll, 1-ply, overall or sleeve wrapped.  Approx. 4.0” x 4.0” to fit standard size dispenser, 700-1,210 sheets per roll, 80-96 rolls per case.</t>
  </si>
  <si>
    <t>Kimberly Clark Scott 05102, Georgia-Pacific 14580/01 or equivalent</t>
  </si>
  <si>
    <t>Jumbo Roll Jr, 2-ply. Approx. 3.55” x 1000’ rolls.  8-12 rolls per case.</t>
  </si>
  <si>
    <t>Kimberly Clark Scott JRT 07805 or equivalent</t>
  </si>
  <si>
    <t>Jumbo Roll Jr, 1-ply. Approx. 3.5” x 1800’-2000’ rolls.  8-12 rolls per case.</t>
  </si>
  <si>
    <t>Kimberly Clark Scott JRT 07223 or equivalent</t>
  </si>
  <si>
    <t>C – PAPER TOWELS</t>
  </si>
  <si>
    <t>Roll, 1-ply, full bleached (white), basis weight minimum, individually wrapped, approx. 9” x 11” sheets to fit standard dispenser, 85-128 sheets per roll, 20-30 rolls per case</t>
  </si>
  <si>
    <t>Kimberly Clark KC 41482, Highmark 4497A1 or equivalent</t>
  </si>
  <si>
    <t>Multi-fold, 1-ply, unbleached (kraft), basis weight minimum.  Approx. 9.25” x 9.5” sheets to fit standard dispenser (approx. 11”W x 15”H x 3-3/4”D), 200-400 sheets per package, 10-16 packages per case</t>
  </si>
  <si>
    <t>Georgia-Pacific 23304, Highmark 1675A1, or equivalent</t>
  </si>
  <si>
    <t xml:space="preserve">Multi-fold, 1-ply, fully bleached (white) basis weight minimum.  Sheets shall measure approximately 9.25” x 9.5” to fit into standard dispenser measuring approximately 11”W x 15”H x 3-3/4”D, packaged 200-400 sheets per package, 10-16 packages per case </t>
  </si>
  <si>
    <t>Kimberly Clark Scott 01807, Georgia Pacific 20389 or equivalent</t>
  </si>
  <si>
    <t>Single-fold, 1-ply, fully bleached (white), basis weight minimum.  Sheets shall measure approximately 9.5” x 10.25” to fit into standard single fold towel dispenser measuring approximately 11-3/4”W x 7-9/16”H x 6”D, packaged 250-400 sheets per package, 10-16 packages per case</t>
  </si>
  <si>
    <t>Kimberly Clark Scott 01700, Georgia-Pacific 20904 or equivalent</t>
  </si>
  <si>
    <t>“Hard Roll” type (continuous), fully bleached (white), approx. 8” x 800’-1000’ to fit existing dispensers.  ~800-1000 sheets per roll, 6-12 rolls per case. ~1.5” core diameter.  Towels must fit and dispense properly from existing dispensing cabinets.</t>
  </si>
  <si>
    <t>Georgia Pacific 26100 or equivalent</t>
  </si>
  <si>
    <t>D – TOILET SEAT COVERS</t>
  </si>
  <si>
    <t>Half-fold, surface mount, white.  Able to fit dispenser approximately 2”D x 11-1/4”H x 16-1/8”W; 250 sheets per package, 20 packages per case</t>
  </si>
  <si>
    <t>Continental Western CW 520100, or equivalent</t>
  </si>
  <si>
    <t>E – BAGS</t>
  </si>
  <si>
    <t xml:space="preserve">Sanitary napkin disposable bag.  Approx. 4"x2"x9", 1000 per case </t>
  </si>
  <si>
    <t>Bagcraft BGC-300314, or equivalent</t>
  </si>
  <si>
    <t>F – CORELESS TOILET TISSUE</t>
  </si>
  <si>
    <t>Coreless Toilet Tissue Roll, 1-ply, approx. 3-3/4 inches wide x 2,300 feet long, approx. 9-1/8-inch roll diameter, 12 rolls per case</t>
  </si>
  <si>
    <t>Scott Essential or equivalent</t>
  </si>
  <si>
    <t>Coreless Toilet Tissue Roll, 2-ply, approx. 3-3/4 inches wide x 1,150 feet long, approxi. 9-1/8-inch roll diameter, 12 rolls per case</t>
  </si>
  <si>
    <t>IFB No. 27003 – OFFER FORM (OF-4): OAHU PRICING</t>
  </si>
  <si>
    <r>
      <t xml:space="preserve">Unit Bid Price shall be firm, all-inclusive (delivery to destination), except GET and county surcharge. Enter Brand/Manufacturer, Product/Model No., actual pack-out figures, and environmental compliance basis for shaded (white) cells.  
</t>
    </r>
    <r>
      <rPr>
        <b/>
        <u/>
        <sz val="11"/>
        <color rgb="FFFF0000"/>
        <rFont val="Arial"/>
        <family val="2"/>
      </rPr>
      <t xml:space="preserve">You must bid every item in this group to be considered for award.  </t>
    </r>
    <r>
      <rPr>
        <b/>
        <sz val="11"/>
        <color rgb="FFFF0000"/>
        <rFont val="Arial"/>
        <family val="2"/>
      </rPr>
      <t xml:space="preserve">
</t>
    </r>
  </si>
  <si>
    <t>GROUP F – CORELESS TOILET TISSUE</t>
  </si>
  <si>
    <t>Description</t>
  </si>
  <si>
    <t>Est. Annual Qty</t>
  </si>
  <si>
    <t>Unit of
Measure</t>
  </si>
  <si>
    <t>Brand /
Manufacturer</t>
  </si>
  <si>
    <t>Product /
Model No.</t>
  </si>
  <si>
    <t>Sheets or Length
per Roll/Package</t>
  </si>
  <si>
    <t>Rolls or Packages
per Case</t>
  </si>
  <si>
    <t>Unit Bid Price
($)</t>
  </si>
  <si>
    <t>Estimated Total
Bid Price ($)</t>
  </si>
  <si>
    <t>FSC/PEFC Cert. or
Min. Recycled Content</t>
  </si>
  <si>
    <t>Coreless Toilet Tissue Roll, 1-ply, approx. 3-3/4" wide x 2,300 ft long, approx. 9-1/8" roll diameter (Scott Essential 07005 or equiv.)</t>
  </si>
  <si>
    <t>foot</t>
  </si>
  <si>
    <t>Coreless Toilet Tissue Roll, 2-ply, approx. 3-3/4" wide x 1,150 ft long, approx. 9-1/8" roll diameter (Scott Essential 07006 or equiv.)</t>
  </si>
  <si>
    <t xml:space="preserve">foot </t>
  </si>
  <si>
    <t>TOTAL SUM BID PRICE – OAHU GROUP F</t>
  </si>
  <si>
    <t>IFB No. 27003 – OFFER FORM (OF-4): HAWAII PRICING</t>
  </si>
  <si>
    <t>TOTAL SUM BID PRICE – HAWAII GROUP F</t>
  </si>
  <si>
    <t>IFB No. 27003 – OFFER FORM (OF-4): MAUI PRICING</t>
  </si>
  <si>
    <r>
      <t xml:space="preserve">Unit Bid Price shall be firm, all-inclusive (delivery to destination), except GET and county surcharge. Enter Brand/Manufacturer, Product/Model No., actual pack-out figures, and environmental compliance basis for shaded (white) cells. Gray cells are fixed by the specification. 
</t>
    </r>
    <r>
      <rPr>
        <b/>
        <u/>
        <sz val="11"/>
        <color rgb="FFFF0000"/>
        <rFont val="Arial"/>
        <family val="2"/>
      </rPr>
      <t xml:space="preserve">You must bid every item in a group to be considered for award for that group.  </t>
    </r>
    <r>
      <rPr>
        <b/>
        <sz val="11"/>
        <color rgb="FFFF0000"/>
        <rFont val="Arial"/>
        <family val="2"/>
      </rPr>
      <t xml:space="preserve">
</t>
    </r>
  </si>
  <si>
    <t>GROUP A – INTERFOLDED TOILET TISSUE</t>
  </si>
  <si>
    <t>Interfolded, single-fold, 1-ply. Approx. 4"x5" or 4"x8" sheets to fit 5"Wx9"Hx3"D dispenser (Georgia-Pacific 10101 or equiv.)</t>
  </si>
  <si>
    <t>sheet</t>
  </si>
  <si>
    <t>TOTAL SUM BID PRICE – MAUI GROUP A</t>
  </si>
  <si>
    <t>GROUP B – TOILET TISSUE</t>
  </si>
  <si>
    <t>Roll, 2-ply, completely wrapped. Approx. 4.0"x4.0" sheets, standard dispenser (Scott 04460, GP 19880/01, Highmark 4299A1 or equiv.)</t>
  </si>
  <si>
    <t>Roll, 1-ply, overall/sleeve wrapped. Approx. 4.0"x4.0" sheets, standard dispenser (Scott 05102, GP 14580/01 or equiv.)</t>
  </si>
  <si>
    <t>Jumbo Roll Jr, 2-ply. Approx. 3.55" x 1000' rolls (Scott JRT 07805 or equiv.)</t>
  </si>
  <si>
    <t>feet</t>
  </si>
  <si>
    <t>Jumbo Roll Jr, 1-ply. Approx. 3.5" x 1800'-2000' rolls (Scott JRT 07223 or equiv.)</t>
  </si>
  <si>
    <t>TOTAL SUM BID PRICE – MAUI GROUP B</t>
  </si>
  <si>
    <t>GROUP C – PAPER TOWELS</t>
  </si>
  <si>
    <t>Roll, 1-ply, bleached, individually wrapped, approx. 9"x11" sheets (Kimberly Clark KC 41482, Highmark 4497A1 or equiv.)</t>
  </si>
  <si>
    <t>Multi-fold, 1-ply, unbleached (kraft). Approx. 9.25"x9.5" sheets (GP 23304, Highmark 1675A1 or equiv.)</t>
  </si>
  <si>
    <t>Multi-fold, 1-ply, bleached (white). Approx. 9.25"x9.5" sheets (Scott 01807, GP 20389 or equiv.)</t>
  </si>
  <si>
    <t>Single-fold, 1-ply, bleached (white). Approx. 9.5"x10.25" sheets (Scott 01700, GP 20904 or equiv.)</t>
  </si>
  <si>
    <t>"Hard Roll" (continuous), bleached, approx. 8"x800'-1000' (GP 26100 or equiv.)</t>
  </si>
  <si>
    <t>TOTAL SUM BID PRICE – MAUI GROUP C</t>
  </si>
  <si>
    <t>GROUP D – TOILET SEAT COVERS</t>
  </si>
  <si>
    <t>Half-fold, surface mount, white. Fits approx. 2"Dx11-1/4"Hx16-1/8"W dispenser (Continental Western CW 520100 or equiv.)</t>
  </si>
  <si>
    <t>case</t>
  </si>
  <si>
    <t>TOTAL SUM BID PRICE – MAUI GROUP D</t>
  </si>
  <si>
    <t>GROUP E – BAGS</t>
  </si>
  <si>
    <t>Sanitary napkin disposable bag. Approx. 4"x2"x9" (Bagcraft BGC-300314 or equiv.)</t>
  </si>
  <si>
    <t>N/A</t>
  </si>
  <si>
    <t>Not required</t>
  </si>
  <si>
    <t>TOTAL SUM BID PRICE – MAUI GROUP E</t>
  </si>
  <si>
    <t>TOTAL SUM BID PRICE – MAUI GROUP F</t>
  </si>
  <si>
    <t>IFB No. 27003 – OFFER FORM (OF-4): KAUAI PRICING</t>
  </si>
  <si>
    <r>
      <t xml:space="preserve">Unit Bid Price shall be firm, all-inclusive (delivery to destination), except GET and county surcharge. Enter Brand/Manufacturer, Product/Model No., actual pack-out figures, and environmental compliance basis for shaded (white) cells. Gray cells are fixed by the specification.
 </t>
    </r>
    <r>
      <rPr>
        <b/>
        <u/>
        <sz val="11"/>
        <color rgb="FFFF0000"/>
        <rFont val="Arial"/>
        <family val="2"/>
      </rPr>
      <t xml:space="preserve">You must bid every item in a group to be considered for award for that group.  </t>
    </r>
    <r>
      <rPr>
        <b/>
        <sz val="11"/>
        <color rgb="FFFF0000"/>
        <rFont val="Arial"/>
        <family val="2"/>
      </rPr>
      <t xml:space="preserve">
</t>
    </r>
  </si>
  <si>
    <t>TOTAL SUM BID PRICE – KAUAI GROUP A</t>
  </si>
  <si>
    <t>TOTAL SUM BID PRICE – KAUAI GROUP B</t>
  </si>
  <si>
    <t>TOTAL SUM BID PRICE – KAUAI GROUP C</t>
  </si>
  <si>
    <t>TOTAL SUM BID PRICE – KAUAI GROUP D</t>
  </si>
  <si>
    <t>TOTAL SUM BID PRICE – KAUAI GROUP E</t>
  </si>
  <si>
    <t>TOTAL SUM BID PRICE – KAUAI GROUP F</t>
  </si>
  <si>
    <t>IFB No. 27003 – OFFER FORM (OF-4): MOLOKAI/LANAI PRICING</t>
  </si>
  <si>
    <r>
      <t xml:space="preserve">Unit Bid Price shall be firm, all-inclusive (delivery to destination), except GET and county surcharge. Enter Brand/Manufacturer, Product/Model No., actual pack-out figures, and environmental compliance basis for shaded (white) cells. Gray cells are fixed by the specification. 
</t>
    </r>
    <r>
      <rPr>
        <b/>
        <u/>
        <sz val="11"/>
        <color rgb="FFFF0000"/>
        <rFont val="Arial"/>
        <family val="2"/>
      </rPr>
      <t xml:space="preserve">You must bid every item in every group to be considered for award for Molokai/Lanai, award is made on the combined total A-F .  </t>
    </r>
    <r>
      <rPr>
        <b/>
        <sz val="11"/>
        <color rgb="FFFF0000"/>
        <rFont val="Arial"/>
        <family val="2"/>
      </rPr>
      <t xml:space="preserve">
</t>
    </r>
  </si>
  <si>
    <t>TOTAL SUM BID PRICE – MOLOKAI/LANAI GROUP A</t>
  </si>
  <si>
    <t>TOTAL SUM BID PRICE – MOLOKAI/LANAI GROUP B</t>
  </si>
  <si>
    <t>Roll, 1-ply, bleached, 21 lb min basis weight, individually wrapped, approx. 9"x11" sheets (Kimberly Clark KC 41482, Highmark 4497A1 or equiv.)</t>
  </si>
  <si>
    <t>Multi-fold, 1-ply, unbleached (kraft), 18 lb min. Approx. 9.25"x9.5" sheets (GP 23304, Highmark 1675A1 or equiv.)</t>
  </si>
  <si>
    <t>Multi-fold, 1-ply, bleached (white), 23 lb min. Approx. 9.25"x9.5" sheets (Scott 01807, GP 20389 or equiv.)</t>
  </si>
  <si>
    <t>Single-fold, 1-ply, bleached (white), 20 lb min. Approx. 9.5"x10.25" sheets (Scott 01700, GP 20904 or equiv.)</t>
  </si>
  <si>
    <t>TOTAL SUM BID PRICE – MOLOKAI/LANAI GROUP C</t>
  </si>
  <si>
    <t>TOTAL SUM BID PRICE – MOLOKAI/LANAI GROUP D</t>
  </si>
  <si>
    <t>TOTAL SUM BID PRICE – MOLOKAI/LANAI GROUP E</t>
  </si>
  <si>
    <t>TOTAL SUM BID PRICE – MOLOKAI/LANAI GROUP F</t>
  </si>
  <si>
    <t>IFB No. 27003 – BID SUMMARY BY ISLAND AND GROUP</t>
  </si>
  <si>
    <t>Award basis — Oahu: 2 lowest bidders, Group F. Hawaii: lowest bidder, Group F. Maui/Kauai: lowest bidder per Group. Molokai/Lanai: lowest bidder, Groups A-F combined.</t>
  </si>
  <si>
    <t>Island / Area</t>
  </si>
  <si>
    <t>Group A</t>
  </si>
  <si>
    <t>Group B</t>
  </si>
  <si>
    <t>Group C</t>
  </si>
  <si>
    <t>Group D</t>
  </si>
  <si>
    <t>Group E</t>
  </si>
  <si>
    <t>Group F</t>
  </si>
  <si>
    <t>All Groups (A-F)</t>
  </si>
  <si>
    <t>Oahu</t>
  </si>
  <si>
    <t>Hawaii</t>
  </si>
  <si>
    <t>Maui</t>
  </si>
  <si>
    <t>Kauai</t>
  </si>
  <si>
    <t>Molokai/Lanai</t>
  </si>
  <si>
    <t>PRICING METHODOLOGY</t>
  </si>
  <si>
    <t>Estimated Total Bid Price (per item) = Estimated Annual Quantity × Unit Bid Price.</t>
  </si>
  <si>
    <t>Total Sum Bid Price (per Group) = sum of the Estimated Total Bid Price for every item in that Group.</t>
  </si>
  <si>
    <t>Unit Bid Price is priced per the Unit of Measure shown for each item (roll, package, or case) and is all-inclusive (delivery to destination) except GET and county surcharge, per Section 2.8.1.4 of the solicitation.</t>
  </si>
  <si>
    <t>Method of Award (Section 3.1):</t>
  </si>
  <si>
    <t xml:space="preserve">  • Oahu: Award(s), if made, shall be made to a maximum of two (2) responsive, responsible Bidders submitting the two (2) lowest estimated Total Sum Bid Prices for Group F – Coreless Toilet Tissue.</t>
  </si>
  <si>
    <t xml:space="preserve">  • Hawaii: Award, if made, shall be made to the responsive, responsible Bidder submitting the lowest estimated Total Sum Bid Price for Group F – Coreless Toilet Tissue.</t>
  </si>
  <si>
    <t xml:space="preserve">  • Maui and Kauai: Award, if made, shall be made separately for each Group to the responsive, responsible Bidder submitting the lowest estimated Total Sum Bid Price for the applicable Group.</t>
  </si>
  <si>
    <t xml:space="preserve">  •	Molokai/Lanai: Award, if made, shall be made to the responsive, responsible Bidder submitting the lowest estimated Total Sum Bid Price for Groups A through F combined.</t>
  </si>
  <si>
    <t>Brand/Manufacturer, Product/Model No., and actual pack-out figures (sheets or length per roll/package, rolls/packages per case) entered by the bidder feed the resulting SPO Price List Contract No. 25-15.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</si>
</sst>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00"/>
    <numFmt numFmtId="165" formatCode="\$#,##0.00"/>
  </numFmts>
  <fonts count="14">
    <font>
      <sz val="11"/>
      <color theme="1"/>
      <name val="Calibri"/>
      <family val="2"/>
      <charset val="1"/>
    </font>
    <font>
      <sz val="10"/>
      <name val="Arial"/>
      <family val="2"/>
    </font>
    <font>
      <b/>
      <sz val="14"/>
      <color rgb="FFFFFFFF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sz val="9"/>
      <color rgb="FF666666"/>
      <name val="Arial"/>
      <family val="2"/>
    </font>
    <font>
      <sz val="14"/>
      <color rgb="FFFF0000"/>
      <name val="Calibri"/>
      <family val="2"/>
      <charset val="1"/>
    </font>
    <font>
      <b/>
      <sz val="12"/>
      <color rgb="FFFF0000"/>
      <name val="Calibri"/>
      <family val="2"/>
    </font>
    <font>
      <sz val="10"/>
      <color theme="1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FF"/>
        <bgColor rgb="FFF2F2F2"/>
      </patternFill>
    </fill>
    <fill>
      <patternFill patternType="solid">
        <fgColor rgb="FFD9EAF7"/>
        <bgColor rgb="FFF2F2F2"/>
      </patternFill>
    </fill>
    <fill>
      <patternFill patternType="solid">
        <fgColor rgb="FFBDD7EE"/>
        <bgColor rgb="FFD9EAF7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ck">
        <color rgb="FF1F4E78"/>
      </top>
      <bottom style="thin">
        <color rgb="FFAAAAAA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/>
    <xf numFmtId="0" fontId="3" fillId="0" borderId="2" xfId="0" applyFont="1" applyBorder="1"/>
    <xf numFmtId="0" fontId="1" fillId="6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top" wrapText="1"/>
    </xf>
    <xf numFmtId="0" fontId="3" fillId="0" borderId="4" xfId="0" applyFont="1" applyBorder="1"/>
    <xf numFmtId="0" fontId="6" fillId="0" borderId="0" xfId="0" applyFont="1"/>
    <xf numFmtId="0" fontId="1" fillId="0" borderId="0" xfId="0" applyFont="1" applyAlignment="1">
      <alignment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1" fillId="7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1" fillId="8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8" fillId="7" borderId="0" xfId="0" applyFont="1" applyFill="1" applyAlignment="1">
      <alignment vertical="top" wrapText="1"/>
    </xf>
    <xf numFmtId="0" fontId="2" fillId="2" borderId="3" xfId="0" applyFont="1" applyFill="1" applyBorder="1" applyAlignment="1">
      <alignment horizontal="center"/>
    </xf>
    <xf numFmtId="0" fontId="12" fillId="7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/>
    </xf>
    <xf numFmtId="0" fontId="7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4" fillId="4" borderId="0" xfId="0" applyFont="1" applyFill="1" applyAlignment="1"/>
    <xf numFmtId="0" fontId="5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AAAAA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opLeftCell="A5" zoomScaleNormal="100" workbookViewId="0">
      <selection activeCell="F16" sqref="F16"/>
    </sheetView>
  </sheetViews>
  <sheetFormatPr defaultColWidth="8.7109375" defaultRowHeight="15"/>
  <cols>
    <col min="1" max="1" width="6" customWidth="1"/>
    <col min="2" max="2" width="100" customWidth="1"/>
  </cols>
  <sheetData>
    <row r="1" spans="1:2" ht="21.75" customHeight="1">
      <c r="A1" s="32" t="s">
        <v>0</v>
      </c>
      <c r="B1" s="32"/>
    </row>
    <row r="2" spans="1:2">
      <c r="A2" s="1"/>
      <c r="B2" s="1"/>
    </row>
    <row r="3" spans="1:2">
      <c r="A3" s="14" t="s">
        <v>1</v>
      </c>
      <c r="B3" s="1"/>
    </row>
    <row r="4" spans="1:2">
      <c r="A4" s="1"/>
      <c r="B4" s="1"/>
    </row>
    <row r="5" spans="1:2" ht="30" customHeight="1">
      <c r="A5" s="24">
        <v>1</v>
      </c>
      <c r="B5" s="15" t="s">
        <v>2</v>
      </c>
    </row>
    <row r="6" spans="1:2" ht="30" customHeight="1">
      <c r="A6" s="24">
        <v>2</v>
      </c>
      <c r="B6" s="15" t="s">
        <v>3</v>
      </c>
    </row>
    <row r="7" spans="1:2" ht="30" customHeight="1">
      <c r="A7" s="24">
        <v>3</v>
      </c>
      <c r="B7" s="15" t="s">
        <v>4</v>
      </c>
    </row>
    <row r="8" spans="1:2" ht="30" customHeight="1">
      <c r="A8" s="24">
        <v>4</v>
      </c>
      <c r="B8" s="15" t="s">
        <v>5</v>
      </c>
    </row>
    <row r="9" spans="1:2" ht="30" customHeight="1">
      <c r="A9" s="24">
        <v>5</v>
      </c>
      <c r="B9" s="15" t="s">
        <v>6</v>
      </c>
    </row>
    <row r="10" spans="1:2" ht="38.25">
      <c r="A10" s="24">
        <v>6</v>
      </c>
      <c r="B10" s="15" t="s">
        <v>7</v>
      </c>
    </row>
    <row r="11" spans="1:2" ht="30" customHeight="1">
      <c r="A11" s="24">
        <v>7</v>
      </c>
      <c r="B11" s="15" t="s">
        <v>8</v>
      </c>
    </row>
    <row r="12" spans="1:2" ht="38.25">
      <c r="A12" s="24">
        <v>8</v>
      </c>
      <c r="B12" s="15" t="s">
        <v>9</v>
      </c>
    </row>
    <row r="13" spans="1:2" ht="15.75" thickBot="1">
      <c r="A13" s="16"/>
      <c r="B13" s="16"/>
    </row>
    <row r="16" spans="1:2" ht="15.75">
      <c r="A16" s="33" t="s">
        <v>10</v>
      </c>
      <c r="B16" s="33"/>
    </row>
    <row r="17" spans="1:1" ht="18.75">
      <c r="A17" s="23" t="s">
        <v>11</v>
      </c>
    </row>
    <row r="23" spans="1:1" ht="16.5" customHeight="1"/>
    <row r="24" spans="1:1" ht="20.25" customHeight="1"/>
  </sheetData>
  <mergeCells count="2">
    <mergeCell ref="A1:B1"/>
    <mergeCell ref="A16:B1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zoomScaleNormal="100" workbookViewId="0">
      <selection activeCell="H8" sqref="H8"/>
    </sheetView>
  </sheetViews>
  <sheetFormatPr defaultColWidth="8.7109375" defaultRowHeight="15"/>
  <cols>
    <col min="1" max="1" width="28" customWidth="1"/>
    <col min="2" max="2" width="8" customWidth="1"/>
    <col min="3" max="4" width="61.42578125" customWidth="1"/>
  </cols>
  <sheetData>
    <row r="1" spans="1:4" ht="18">
      <c r="A1" s="34" t="s">
        <v>12</v>
      </c>
      <c r="B1" s="34"/>
      <c r="C1" s="34"/>
      <c r="D1" s="34"/>
    </row>
    <row r="2" spans="1:4">
      <c r="A2" s="1"/>
      <c r="B2" s="1"/>
      <c r="C2" s="1"/>
      <c r="D2" s="1"/>
    </row>
    <row r="3" spans="1:4" ht="26.25">
      <c r="A3" s="26" t="s">
        <v>13</v>
      </c>
      <c r="B3" s="26" t="s">
        <v>14</v>
      </c>
      <c r="C3" s="26" t="s">
        <v>15</v>
      </c>
      <c r="D3" s="26" t="s">
        <v>16</v>
      </c>
    </row>
    <row r="4" spans="1:4" ht="60" customHeight="1">
      <c r="A4" s="27" t="s">
        <v>17</v>
      </c>
      <c r="B4" s="28">
        <v>1</v>
      </c>
      <c r="C4" s="29" t="s">
        <v>18</v>
      </c>
      <c r="D4" s="29" t="s">
        <v>19</v>
      </c>
    </row>
    <row r="5" spans="1:4" ht="60" customHeight="1">
      <c r="A5" s="27" t="s">
        <v>20</v>
      </c>
      <c r="B5" s="28">
        <v>2</v>
      </c>
      <c r="C5" s="29" t="s">
        <v>21</v>
      </c>
      <c r="D5" s="29" t="s">
        <v>22</v>
      </c>
    </row>
    <row r="6" spans="1:4" ht="60" customHeight="1">
      <c r="A6" s="27" t="s">
        <v>20</v>
      </c>
      <c r="B6" s="28">
        <v>3</v>
      </c>
      <c r="C6" s="29" t="s">
        <v>23</v>
      </c>
      <c r="D6" s="29" t="s">
        <v>24</v>
      </c>
    </row>
    <row r="7" spans="1:4" ht="60" customHeight="1">
      <c r="A7" s="27" t="s">
        <v>20</v>
      </c>
      <c r="B7" s="28">
        <v>4</v>
      </c>
      <c r="C7" s="29" t="s">
        <v>25</v>
      </c>
      <c r="D7" s="29" t="s">
        <v>26</v>
      </c>
    </row>
    <row r="8" spans="1:4" ht="60" customHeight="1">
      <c r="A8" s="27" t="s">
        <v>20</v>
      </c>
      <c r="B8" s="28">
        <v>5</v>
      </c>
      <c r="C8" s="29" t="s">
        <v>27</v>
      </c>
      <c r="D8" s="29" t="s">
        <v>28</v>
      </c>
    </row>
    <row r="9" spans="1:4" ht="60" customHeight="1">
      <c r="A9" s="27" t="s">
        <v>29</v>
      </c>
      <c r="B9" s="28">
        <v>6</v>
      </c>
      <c r="C9" s="29" t="s">
        <v>30</v>
      </c>
      <c r="D9" s="29" t="s">
        <v>31</v>
      </c>
    </row>
    <row r="10" spans="1:4" ht="60" customHeight="1">
      <c r="A10" s="27" t="s">
        <v>29</v>
      </c>
      <c r="B10" s="28">
        <v>7</v>
      </c>
      <c r="C10" s="29" t="s">
        <v>32</v>
      </c>
      <c r="D10" s="29" t="s">
        <v>33</v>
      </c>
    </row>
    <row r="11" spans="1:4" ht="60" customHeight="1">
      <c r="A11" s="27" t="s">
        <v>29</v>
      </c>
      <c r="B11" s="28">
        <v>8</v>
      </c>
      <c r="C11" s="29" t="s">
        <v>34</v>
      </c>
      <c r="D11" s="29" t="s">
        <v>35</v>
      </c>
    </row>
    <row r="12" spans="1:4" ht="60" customHeight="1">
      <c r="A12" s="27" t="s">
        <v>29</v>
      </c>
      <c r="B12" s="28">
        <v>9</v>
      </c>
      <c r="C12" s="29" t="s">
        <v>36</v>
      </c>
      <c r="D12" s="29" t="s">
        <v>37</v>
      </c>
    </row>
    <row r="13" spans="1:4" ht="60" customHeight="1">
      <c r="A13" s="27" t="s">
        <v>29</v>
      </c>
      <c r="B13" s="28">
        <v>10</v>
      </c>
      <c r="C13" s="29" t="s">
        <v>38</v>
      </c>
      <c r="D13" s="29" t="s">
        <v>39</v>
      </c>
    </row>
    <row r="14" spans="1:4" ht="60" customHeight="1">
      <c r="A14" s="27" t="s">
        <v>40</v>
      </c>
      <c r="B14" s="28">
        <v>11</v>
      </c>
      <c r="C14" s="29" t="s">
        <v>41</v>
      </c>
      <c r="D14" s="29" t="s">
        <v>42</v>
      </c>
    </row>
    <row r="15" spans="1:4" ht="60" customHeight="1">
      <c r="A15" s="27" t="s">
        <v>43</v>
      </c>
      <c r="B15" s="28">
        <v>12</v>
      </c>
      <c r="C15" s="29" t="s">
        <v>44</v>
      </c>
      <c r="D15" s="29" t="s">
        <v>45</v>
      </c>
    </row>
    <row r="16" spans="1:4" ht="60" customHeight="1">
      <c r="A16" s="27" t="s">
        <v>46</v>
      </c>
      <c r="B16" s="28">
        <v>13</v>
      </c>
      <c r="C16" s="29" t="s">
        <v>47</v>
      </c>
      <c r="D16" s="29" t="s">
        <v>48</v>
      </c>
    </row>
    <row r="17" spans="1:4" ht="60" customHeight="1">
      <c r="A17" s="27" t="s">
        <v>46</v>
      </c>
      <c r="B17" s="27">
        <v>14</v>
      </c>
      <c r="C17" s="29" t="s">
        <v>49</v>
      </c>
      <c r="D17" s="29" t="s">
        <v>48</v>
      </c>
    </row>
  </sheetData>
  <mergeCells count="1">
    <mergeCell ref="A1:D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8"/>
  <sheetViews>
    <sheetView zoomScaleNormal="100" workbookViewId="0">
      <pane ySplit="3" topLeftCell="A4" activePane="bottomLeft" state="frozen"/>
      <selection pane="bottomLeft" activeCell="N18" sqref="N18"/>
    </sheetView>
  </sheetViews>
  <sheetFormatPr defaultColWidth="8.7109375" defaultRowHeight="15"/>
  <cols>
    <col min="1" max="1" width="8" customWidth="1"/>
    <col min="2" max="2" width="40" customWidth="1"/>
    <col min="3" max="3" width="13" customWidth="1"/>
    <col min="4" max="4" width="10" customWidth="1"/>
    <col min="5" max="5" width="18" customWidth="1"/>
    <col min="6" max="8" width="16" customWidth="1"/>
    <col min="9" max="9" width="14" customWidth="1"/>
    <col min="10" max="10" width="16" customWidth="1"/>
    <col min="11" max="11" width="24" customWidth="1"/>
  </cols>
  <sheetData>
    <row r="1" spans="1:11" ht="21.75" customHeight="1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3.75" customHeight="1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7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51">
      <c r="A5" s="2" t="s">
        <v>14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</row>
    <row r="6" spans="1:11" ht="38.25">
      <c r="A6" s="3">
        <v>13</v>
      </c>
      <c r="B6" s="4" t="s">
        <v>63</v>
      </c>
      <c r="C6" s="5">
        <v>248400000</v>
      </c>
      <c r="D6" s="3" t="s">
        <v>64</v>
      </c>
      <c r="E6" s="19"/>
      <c r="F6" s="19"/>
      <c r="G6" s="25">
        <v>2300</v>
      </c>
      <c r="H6" s="20"/>
      <c r="I6" s="21"/>
      <c r="J6" s="6">
        <f>IF(OR(C6="",I6=""),0,C6*I6)</f>
        <v>0</v>
      </c>
      <c r="K6" s="19"/>
    </row>
    <row r="7" spans="1:11" ht="38.25">
      <c r="A7" s="3">
        <v>14</v>
      </c>
      <c r="B7" s="4" t="s">
        <v>65</v>
      </c>
      <c r="C7" s="5">
        <v>11500000</v>
      </c>
      <c r="D7" s="3" t="s">
        <v>66</v>
      </c>
      <c r="E7" s="19"/>
      <c r="F7" s="19"/>
      <c r="G7" s="25">
        <v>1150</v>
      </c>
      <c r="H7" s="20"/>
      <c r="I7" s="21"/>
      <c r="J7" s="6">
        <f>IF(OR(C7="",I7=""),0,C7*I7)</f>
        <v>0</v>
      </c>
      <c r="K7" s="19"/>
    </row>
    <row r="8" spans="1:11">
      <c r="A8" s="38" t="s">
        <v>67</v>
      </c>
      <c r="B8" s="38"/>
      <c r="C8" s="38"/>
      <c r="D8" s="38"/>
      <c r="E8" s="38"/>
      <c r="F8" s="38"/>
      <c r="G8" s="38"/>
      <c r="H8" s="38"/>
      <c r="I8" s="38"/>
      <c r="J8" s="7">
        <f>SUM(J6:J7)</f>
        <v>0</v>
      </c>
      <c r="K8" s="8"/>
    </row>
  </sheetData>
  <sheetProtection algorithmName="SHA-512" hashValue="8GNRNVZb1m9UObiAsqFy7ErE3AJ2jrZ+FBqqptSUUOXe5XqPfd/PP71rh3N/jGACzwvjIjPyg/WjZPvnfufX8A==" saltValue="tT3Lx+KVYhwAihBQ+bEIRA==" spinCount="100000" sheet="1" objects="1" scenarios="1"/>
  <mergeCells count="4">
    <mergeCell ref="A1:K1"/>
    <mergeCell ref="A2:K2"/>
    <mergeCell ref="A4:K4"/>
    <mergeCell ref="A8:I8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"/>
  <sheetViews>
    <sheetView zoomScaleNormal="100" workbookViewId="0">
      <pane ySplit="3" topLeftCell="A4" activePane="bottomLeft" state="frozen"/>
      <selection pane="bottomLeft" activeCell="B7" sqref="B7"/>
    </sheetView>
  </sheetViews>
  <sheetFormatPr defaultColWidth="8.7109375" defaultRowHeight="15"/>
  <cols>
    <col min="1" max="1" width="8" customWidth="1"/>
    <col min="2" max="2" width="40" customWidth="1"/>
    <col min="3" max="3" width="13" customWidth="1"/>
    <col min="4" max="4" width="10" customWidth="1"/>
    <col min="5" max="5" width="18" customWidth="1"/>
    <col min="6" max="8" width="16" customWidth="1"/>
    <col min="9" max="9" width="14" customWidth="1"/>
    <col min="10" max="10" width="16" customWidth="1"/>
    <col min="11" max="11" width="24" customWidth="1"/>
  </cols>
  <sheetData>
    <row r="1" spans="1:11" ht="21.75" customHeight="1">
      <c r="A1" s="30" t="s">
        <v>68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0.75" customHeight="1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7" t="s">
        <v>52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51">
      <c r="A5" s="2" t="s">
        <v>14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</row>
    <row r="6" spans="1:11" ht="38.25">
      <c r="A6" s="3">
        <v>13</v>
      </c>
      <c r="B6" s="4" t="s">
        <v>63</v>
      </c>
      <c r="C6" s="5">
        <v>44160000</v>
      </c>
      <c r="D6" s="3" t="s">
        <v>64</v>
      </c>
      <c r="E6" s="19"/>
      <c r="F6" s="19"/>
      <c r="G6" s="25">
        <v>2300</v>
      </c>
      <c r="H6" s="20"/>
      <c r="I6" s="21"/>
      <c r="J6" s="6">
        <f>IF(OR(C6="",I6=""),0,C6*I6)</f>
        <v>0</v>
      </c>
      <c r="K6" s="19"/>
    </row>
    <row r="7" spans="1:11" ht="38.25">
      <c r="A7" s="3">
        <v>14</v>
      </c>
      <c r="B7" s="4" t="s">
        <v>65</v>
      </c>
      <c r="C7" s="5">
        <v>2300000</v>
      </c>
      <c r="D7" s="3" t="s">
        <v>66</v>
      </c>
      <c r="E7" s="19"/>
      <c r="F7" s="19"/>
      <c r="G7" s="25">
        <v>1150</v>
      </c>
      <c r="H7" s="20"/>
      <c r="I7" s="21"/>
      <c r="J7" s="6">
        <f>IF(OR(C7="",I7=""),0,C7*I7)</f>
        <v>0</v>
      </c>
      <c r="K7" s="19"/>
    </row>
    <row r="8" spans="1:11">
      <c r="A8" s="38" t="s">
        <v>69</v>
      </c>
      <c r="B8" s="38"/>
      <c r="C8" s="38"/>
      <c r="D8" s="38"/>
      <c r="E8" s="38"/>
      <c r="F8" s="38"/>
      <c r="G8" s="38"/>
      <c r="H8" s="38"/>
      <c r="I8" s="38"/>
      <c r="J8" s="7">
        <f>SUM(J6:J7)</f>
        <v>0</v>
      </c>
      <c r="K8" s="8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sheetProtection algorithmName="SHA-512" hashValue="mZk1ryKMPptMtWAmfToMpamMXepl+UFIMU5azKszv6GVFUN6Qq+zoIhCFe453cAjdLydhNrtUqkvegttc5FDHg==" saltValue="WaHG2rfOdExlElLS8KGoTw==" spinCount="100000" sheet="1" objects="1" scenarios="1"/>
  <mergeCells count="4">
    <mergeCell ref="A1:K1"/>
    <mergeCell ref="A2:K2"/>
    <mergeCell ref="A4:K4"/>
    <mergeCell ref="A8:I8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zoomScaleNormal="100" workbookViewId="0">
      <pane ySplit="3" topLeftCell="A30" activePane="bottomLeft" state="frozen"/>
      <selection pane="bottomLeft" activeCell="K39" sqref="K39"/>
    </sheetView>
  </sheetViews>
  <sheetFormatPr defaultColWidth="8.7109375" defaultRowHeight="15"/>
  <cols>
    <col min="1" max="1" width="8" bestFit="1" customWidth="1"/>
    <col min="2" max="2" width="40" customWidth="1"/>
    <col min="3" max="3" width="13" customWidth="1"/>
    <col min="4" max="4" width="10" customWidth="1"/>
    <col min="5" max="5" width="18" customWidth="1"/>
    <col min="6" max="8" width="16" customWidth="1"/>
    <col min="9" max="9" width="14" customWidth="1"/>
    <col min="10" max="10" width="16" customWidth="1"/>
    <col min="11" max="11" width="24" customWidth="1"/>
  </cols>
  <sheetData>
    <row r="1" spans="1:11" ht="21.75" customHeight="1">
      <c r="A1" s="30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4.5" customHeight="1">
      <c r="A2" s="31" t="s">
        <v>71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51">
      <c r="A5" s="2" t="s">
        <v>14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</row>
    <row r="6" spans="1:11" ht="38.25">
      <c r="A6" s="3">
        <v>1</v>
      </c>
      <c r="B6" s="4" t="s">
        <v>73</v>
      </c>
      <c r="C6" s="5">
        <v>1272000</v>
      </c>
      <c r="D6" s="3" t="s">
        <v>74</v>
      </c>
      <c r="E6" s="19"/>
      <c r="F6" s="19"/>
      <c r="G6" s="19"/>
      <c r="H6" s="19"/>
      <c r="I6" s="21"/>
      <c r="J6" s="6">
        <f>IF(OR(C6="",I6=""),0,C6*I6)</f>
        <v>0</v>
      </c>
      <c r="K6" s="19"/>
    </row>
    <row r="7" spans="1:11">
      <c r="A7" s="38" t="s">
        <v>75</v>
      </c>
      <c r="B7" s="38"/>
      <c r="C7" s="38"/>
      <c r="D7" s="38"/>
      <c r="E7" s="38"/>
      <c r="F7" s="38"/>
      <c r="G7" s="38"/>
      <c r="H7" s="38"/>
      <c r="I7" s="38"/>
      <c r="J7" s="7">
        <f>SUM(J6:J6)</f>
        <v>0</v>
      </c>
      <c r="K7" s="8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37" t="s">
        <v>76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51">
      <c r="A10" s="2" t="s">
        <v>14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</row>
    <row r="11" spans="1:11" ht="51">
      <c r="A11" s="3">
        <v>2</v>
      </c>
      <c r="B11" s="4" t="s">
        <v>77</v>
      </c>
      <c r="C11" s="5">
        <v>128038240</v>
      </c>
      <c r="D11" s="3" t="s">
        <v>74</v>
      </c>
      <c r="E11" s="19"/>
      <c r="F11" s="19"/>
      <c r="G11" s="19"/>
      <c r="H11" s="19"/>
      <c r="I11" s="21"/>
      <c r="J11" s="6">
        <f>IF(OR(C11="",I11=""),0,C11*I11)</f>
        <v>0</v>
      </c>
      <c r="K11" s="19"/>
    </row>
    <row r="12" spans="1:11" ht="38.25">
      <c r="A12" s="3">
        <v>3</v>
      </c>
      <c r="B12" s="4" t="s">
        <v>78</v>
      </c>
      <c r="C12" s="5">
        <v>96800</v>
      </c>
      <c r="D12" s="3" t="s">
        <v>74</v>
      </c>
      <c r="E12" s="19"/>
      <c r="F12" s="19"/>
      <c r="G12" s="19"/>
      <c r="H12" s="19"/>
      <c r="I12" s="21"/>
      <c r="J12" s="6">
        <f>IF(OR(C12="",I12=""),0,C12*I12)</f>
        <v>0</v>
      </c>
      <c r="K12" s="19"/>
    </row>
    <row r="13" spans="1:11" ht="25.5">
      <c r="A13" s="3">
        <v>4</v>
      </c>
      <c r="B13" s="4" t="s">
        <v>79</v>
      </c>
      <c r="C13" s="5">
        <v>3192000</v>
      </c>
      <c r="D13" s="3" t="s">
        <v>80</v>
      </c>
      <c r="E13" s="19"/>
      <c r="F13" s="19"/>
      <c r="G13" s="9">
        <v>1000</v>
      </c>
      <c r="H13" s="22"/>
      <c r="I13" s="21"/>
      <c r="J13" s="6">
        <f>IF(OR(C13="",I13=""),0,C13*I13)</f>
        <v>0</v>
      </c>
      <c r="K13" s="19"/>
    </row>
    <row r="14" spans="1:11" ht="25.5">
      <c r="A14" s="3">
        <v>5</v>
      </c>
      <c r="B14" s="4" t="s">
        <v>81</v>
      </c>
      <c r="C14" s="5">
        <v>912000</v>
      </c>
      <c r="D14" s="3" t="s">
        <v>80</v>
      </c>
      <c r="E14" s="19"/>
      <c r="F14" s="19"/>
      <c r="G14" s="19"/>
      <c r="H14" s="19"/>
      <c r="I14" s="21"/>
      <c r="J14" s="6">
        <f>IF(OR(C14="",I14=""),0,C14*I14)</f>
        <v>0</v>
      </c>
      <c r="K14" s="19"/>
    </row>
    <row r="15" spans="1:11">
      <c r="A15" s="38" t="s">
        <v>82</v>
      </c>
      <c r="B15" s="38"/>
      <c r="C15" s="38"/>
      <c r="D15" s="38"/>
      <c r="E15" s="38"/>
      <c r="F15" s="38"/>
      <c r="G15" s="38"/>
      <c r="H15" s="38"/>
      <c r="I15" s="38"/>
      <c r="J15" s="7">
        <f>SUM(J11:J14)</f>
        <v>0</v>
      </c>
      <c r="K15" s="8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37" t="s">
        <v>83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51">
      <c r="A18" s="2" t="s">
        <v>14</v>
      </c>
      <c r="B18" s="2" t="s">
        <v>53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58</v>
      </c>
      <c r="H18" s="2" t="s">
        <v>59</v>
      </c>
      <c r="I18" s="2" t="s">
        <v>60</v>
      </c>
      <c r="J18" s="2" t="s">
        <v>61</v>
      </c>
      <c r="K18" s="2" t="s">
        <v>62</v>
      </c>
    </row>
    <row r="19" spans="1:11" ht="38.25">
      <c r="A19" s="3">
        <v>6</v>
      </c>
      <c r="B19" s="4" t="s">
        <v>84</v>
      </c>
      <c r="C19" s="5">
        <v>7680</v>
      </c>
      <c r="D19" s="3" t="s">
        <v>74</v>
      </c>
      <c r="E19" s="19"/>
      <c r="F19" s="19"/>
      <c r="G19" s="19"/>
      <c r="H19" s="19"/>
      <c r="I19" s="21"/>
      <c r="J19" s="6">
        <f>IF(OR(C19="",I19=""),0,C19*I19)</f>
        <v>0</v>
      </c>
      <c r="K19" s="19"/>
    </row>
    <row r="20" spans="1:11" ht="38.25">
      <c r="A20" s="3">
        <v>7</v>
      </c>
      <c r="B20" s="4" t="s">
        <v>85</v>
      </c>
      <c r="C20" s="5">
        <v>236000</v>
      </c>
      <c r="D20" s="3" t="s">
        <v>74</v>
      </c>
      <c r="E20" s="19"/>
      <c r="F20" s="19"/>
      <c r="G20" s="19"/>
      <c r="H20" s="19"/>
      <c r="I20" s="21"/>
      <c r="J20" s="6">
        <f>IF(OR(C20="",I20=""),0,C20*I20)</f>
        <v>0</v>
      </c>
      <c r="K20" s="19"/>
    </row>
    <row r="21" spans="1:11" ht="38.25">
      <c r="A21" s="3">
        <v>8</v>
      </c>
      <c r="B21" s="4" t="s">
        <v>86</v>
      </c>
      <c r="C21" s="5">
        <v>4204000</v>
      </c>
      <c r="D21" s="3" t="s">
        <v>74</v>
      </c>
      <c r="E21" s="19"/>
      <c r="F21" s="19"/>
      <c r="G21" s="19"/>
      <c r="H21" s="19"/>
      <c r="I21" s="21"/>
      <c r="J21" s="6">
        <f>IF(OR(C21="",I21=""),0,C21*I21)</f>
        <v>0</v>
      </c>
      <c r="K21" s="19"/>
    </row>
    <row r="22" spans="1:11" ht="38.25">
      <c r="A22" s="3">
        <v>9</v>
      </c>
      <c r="B22" s="4" t="s">
        <v>87</v>
      </c>
      <c r="C22" s="3">
        <v>4000</v>
      </c>
      <c r="D22" s="3" t="s">
        <v>74</v>
      </c>
      <c r="E22" s="19"/>
      <c r="F22" s="19"/>
      <c r="G22" s="19"/>
      <c r="H22" s="19"/>
      <c r="I22" s="21"/>
      <c r="J22" s="6">
        <f>IF(OR(C22="",I22=""),0,C22*I22)</f>
        <v>0</v>
      </c>
      <c r="K22" s="19"/>
    </row>
    <row r="23" spans="1:11" ht="25.5">
      <c r="A23" s="3">
        <v>10</v>
      </c>
      <c r="B23" s="4" t="s">
        <v>88</v>
      </c>
      <c r="C23" s="5">
        <v>732000</v>
      </c>
      <c r="D23" s="3" t="s">
        <v>64</v>
      </c>
      <c r="E23" s="19"/>
      <c r="F23" s="19"/>
      <c r="G23" s="19"/>
      <c r="H23" s="19"/>
      <c r="I23" s="21"/>
      <c r="J23" s="6">
        <f>IF(OR(C23="",I23=""),0,C23*I23)</f>
        <v>0</v>
      </c>
      <c r="K23" s="19"/>
    </row>
    <row r="24" spans="1:11">
      <c r="A24" s="38" t="s">
        <v>89</v>
      </c>
      <c r="B24" s="38"/>
      <c r="C24" s="38"/>
      <c r="D24" s="38"/>
      <c r="E24" s="38"/>
      <c r="F24" s="38"/>
      <c r="G24" s="38"/>
      <c r="H24" s="38"/>
      <c r="I24" s="38"/>
      <c r="J24" s="7">
        <f>SUM(J19:J23)</f>
        <v>0</v>
      </c>
      <c r="K24" s="8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37" t="s">
        <v>90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51">
      <c r="A27" s="2" t="s">
        <v>14</v>
      </c>
      <c r="B27" s="2" t="s">
        <v>53</v>
      </c>
      <c r="C27" s="2" t="s">
        <v>54</v>
      </c>
      <c r="D27" s="2" t="s">
        <v>55</v>
      </c>
      <c r="E27" s="2" t="s">
        <v>56</v>
      </c>
      <c r="F27" s="2" t="s">
        <v>57</v>
      </c>
      <c r="G27" s="2" t="s">
        <v>58</v>
      </c>
      <c r="H27" s="2" t="s">
        <v>59</v>
      </c>
      <c r="I27" s="2" t="s">
        <v>60</v>
      </c>
      <c r="J27" s="2" t="s">
        <v>61</v>
      </c>
      <c r="K27" s="2" t="s">
        <v>62</v>
      </c>
    </row>
    <row r="28" spans="1:11" ht="38.25">
      <c r="A28" s="3">
        <v>11</v>
      </c>
      <c r="B28" s="4" t="s">
        <v>91</v>
      </c>
      <c r="C28" s="3">
        <v>384</v>
      </c>
      <c r="D28" s="3" t="s">
        <v>92</v>
      </c>
      <c r="E28" s="19"/>
      <c r="F28" s="19"/>
      <c r="G28" s="9">
        <v>250</v>
      </c>
      <c r="H28" s="9">
        <v>20</v>
      </c>
      <c r="I28" s="21"/>
      <c r="J28" s="6">
        <f>IF(OR(C28="",I28=""),0,C28*I28)</f>
        <v>0</v>
      </c>
      <c r="K28" s="19"/>
    </row>
    <row r="29" spans="1:11">
      <c r="A29" s="38" t="s">
        <v>93</v>
      </c>
      <c r="B29" s="38"/>
      <c r="C29" s="38"/>
      <c r="D29" s="38"/>
      <c r="E29" s="38"/>
      <c r="F29" s="38"/>
      <c r="G29" s="38"/>
      <c r="H29" s="38"/>
      <c r="I29" s="38"/>
      <c r="J29" s="7">
        <f>SUM(J28:J28)</f>
        <v>0</v>
      </c>
      <c r="K29" s="8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37" t="s">
        <v>94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51">
      <c r="A32" s="2" t="s">
        <v>14</v>
      </c>
      <c r="B32" s="2" t="s">
        <v>53</v>
      </c>
      <c r="C32" s="2" t="s">
        <v>54</v>
      </c>
      <c r="D32" s="2" t="s">
        <v>55</v>
      </c>
      <c r="E32" s="2" t="s">
        <v>56</v>
      </c>
      <c r="F32" s="2" t="s">
        <v>57</v>
      </c>
      <c r="G32" s="2" t="s">
        <v>58</v>
      </c>
      <c r="H32" s="2" t="s">
        <v>59</v>
      </c>
      <c r="I32" s="2" t="s">
        <v>60</v>
      </c>
      <c r="J32" s="2" t="s">
        <v>61</v>
      </c>
      <c r="K32" s="2" t="s">
        <v>62</v>
      </c>
    </row>
    <row r="33" spans="1:11" ht="25.5">
      <c r="A33" s="3">
        <v>12</v>
      </c>
      <c r="B33" s="4" t="s">
        <v>95</v>
      </c>
      <c r="C33" s="3">
        <v>125</v>
      </c>
      <c r="D33" s="3" t="s">
        <v>92</v>
      </c>
      <c r="E33" s="19"/>
      <c r="F33" s="19"/>
      <c r="G33" s="9" t="s">
        <v>96</v>
      </c>
      <c r="H33" s="9">
        <v>1000</v>
      </c>
      <c r="I33" s="21"/>
      <c r="J33" s="6">
        <f>IF(OR(C33="",I33=""),0,C33*I33)</f>
        <v>0</v>
      </c>
      <c r="K33" s="9" t="s">
        <v>97</v>
      </c>
    </row>
    <row r="34" spans="1:11">
      <c r="A34" s="38" t="s">
        <v>98</v>
      </c>
      <c r="B34" s="38"/>
      <c r="C34" s="38"/>
      <c r="D34" s="38"/>
      <c r="E34" s="38"/>
      <c r="F34" s="38"/>
      <c r="G34" s="38"/>
      <c r="H34" s="38"/>
      <c r="I34" s="38"/>
      <c r="J34" s="7">
        <f>SUM(J33:J33)</f>
        <v>0</v>
      </c>
      <c r="K34" s="8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51">
      <c r="A37" s="2" t="s">
        <v>14</v>
      </c>
      <c r="B37" s="2" t="s">
        <v>53</v>
      </c>
      <c r="C37" s="2" t="s">
        <v>54</v>
      </c>
      <c r="D37" s="2" t="s">
        <v>55</v>
      </c>
      <c r="E37" s="2" t="s">
        <v>56</v>
      </c>
      <c r="F37" s="2" t="s">
        <v>57</v>
      </c>
      <c r="G37" s="2" t="s">
        <v>58</v>
      </c>
      <c r="H37" s="2" t="s">
        <v>59</v>
      </c>
      <c r="I37" s="2" t="s">
        <v>60</v>
      </c>
      <c r="J37" s="2" t="s">
        <v>61</v>
      </c>
      <c r="K37" s="2" t="s">
        <v>62</v>
      </c>
    </row>
    <row r="38" spans="1:11" ht="38.25">
      <c r="A38" s="3">
        <v>13</v>
      </c>
      <c r="B38" s="4" t="s">
        <v>63</v>
      </c>
      <c r="C38" s="5">
        <v>93840000</v>
      </c>
      <c r="D38" s="3" t="s">
        <v>64</v>
      </c>
      <c r="E38" s="19"/>
      <c r="F38" s="19"/>
      <c r="G38" s="25">
        <v>2300</v>
      </c>
      <c r="H38" s="20"/>
      <c r="I38" s="21"/>
      <c r="J38" s="6">
        <f>IF(OR(C38="",I38=""),0,C38*I38)</f>
        <v>0</v>
      </c>
      <c r="K38" s="19"/>
    </row>
    <row r="39" spans="1:11" ht="38.25">
      <c r="A39" s="3">
        <v>14</v>
      </c>
      <c r="B39" s="4" t="s">
        <v>65</v>
      </c>
      <c r="C39" s="5">
        <v>4600000</v>
      </c>
      <c r="D39" s="3" t="s">
        <v>64</v>
      </c>
      <c r="E39" s="19"/>
      <c r="F39" s="19"/>
      <c r="G39" s="25">
        <v>1150</v>
      </c>
      <c r="H39" s="20"/>
      <c r="I39" s="21"/>
      <c r="J39" s="6">
        <f>IF(OR(C39="",I39=""),0,C39*I39)</f>
        <v>0</v>
      </c>
      <c r="K39" s="19"/>
    </row>
    <row r="40" spans="1:11">
      <c r="A40" s="38" t="s">
        <v>99</v>
      </c>
      <c r="B40" s="38"/>
      <c r="C40" s="38"/>
      <c r="D40" s="38"/>
      <c r="E40" s="38"/>
      <c r="F40" s="38"/>
      <c r="G40" s="38"/>
      <c r="H40" s="38"/>
      <c r="I40" s="38"/>
      <c r="J40" s="7">
        <f>SUM(J38:J39)</f>
        <v>0</v>
      </c>
      <c r="K40" s="8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sheetProtection algorithmName="SHA-512" hashValue="G2ooqpbL8AXFmD2UYPNZvCJlocpMgbYd3oy3kZdoUzjUs78zGq3YVgbeWGCAw5prZBoxK3N69Hiibhcnoi1Z5A==" saltValue="A6pmDpP7NegId2SSMNkO5Q==" spinCount="100000" sheet="1" objects="1" scenarios="1"/>
  <mergeCells count="14">
    <mergeCell ref="A31:K31"/>
    <mergeCell ref="A34:I34"/>
    <mergeCell ref="A36:K36"/>
    <mergeCell ref="A40:I40"/>
    <mergeCell ref="A15:I15"/>
    <mergeCell ref="A17:K17"/>
    <mergeCell ref="A24:I24"/>
    <mergeCell ref="A26:K26"/>
    <mergeCell ref="A29:I29"/>
    <mergeCell ref="A1:K1"/>
    <mergeCell ref="A2:K2"/>
    <mergeCell ref="A4:K4"/>
    <mergeCell ref="A7:I7"/>
    <mergeCell ref="A9:K9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40"/>
  <sheetViews>
    <sheetView zoomScaleNormal="100" workbookViewId="0">
      <pane ySplit="3" topLeftCell="A19" activePane="bottomLeft" state="frozen"/>
      <selection pane="bottomLeft" activeCell="J34" sqref="J34"/>
    </sheetView>
  </sheetViews>
  <sheetFormatPr defaultColWidth="8.7109375" defaultRowHeight="15"/>
  <cols>
    <col min="1" max="1" width="8" customWidth="1"/>
    <col min="2" max="2" width="40" customWidth="1"/>
    <col min="3" max="3" width="13" customWidth="1"/>
    <col min="4" max="4" width="10" customWidth="1"/>
    <col min="5" max="5" width="18" customWidth="1"/>
    <col min="6" max="8" width="16" customWidth="1"/>
    <col min="9" max="9" width="14" customWidth="1"/>
    <col min="10" max="10" width="16" customWidth="1"/>
    <col min="11" max="11" width="24" customWidth="1"/>
  </cols>
  <sheetData>
    <row r="1" spans="1:11" ht="21.75" customHeight="1">
      <c r="A1" s="30" t="s">
        <v>100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4.5" customHeight="1">
      <c r="A2" s="31" t="s">
        <v>101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51">
      <c r="A5" s="2" t="s">
        <v>14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</row>
    <row r="6" spans="1:11" ht="38.25">
      <c r="A6" s="3">
        <v>1</v>
      </c>
      <c r="B6" s="4" t="s">
        <v>73</v>
      </c>
      <c r="C6" s="5">
        <v>1680000</v>
      </c>
      <c r="D6" s="3" t="s">
        <v>74</v>
      </c>
      <c r="E6" s="19"/>
      <c r="F6" s="19"/>
      <c r="G6" s="19"/>
      <c r="H6" s="19"/>
      <c r="I6" s="21"/>
      <c r="J6" s="6">
        <f>IF(OR(C6="",I6=""),0,C6*I6)</f>
        <v>0</v>
      </c>
      <c r="K6" s="19"/>
    </row>
    <row r="7" spans="1:11">
      <c r="A7" s="38" t="s">
        <v>102</v>
      </c>
      <c r="B7" s="38"/>
      <c r="C7" s="38"/>
      <c r="D7" s="38"/>
      <c r="E7" s="38"/>
      <c r="F7" s="38"/>
      <c r="G7" s="38"/>
      <c r="H7" s="38"/>
      <c r="I7" s="38"/>
      <c r="J7" s="7">
        <f>SUM(J6:J6)</f>
        <v>0</v>
      </c>
      <c r="K7" s="8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37" t="s">
        <v>76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51">
      <c r="A10" s="2" t="s">
        <v>14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</row>
    <row r="11" spans="1:11" ht="51">
      <c r="A11" s="3">
        <v>2</v>
      </c>
      <c r="B11" s="4" t="s">
        <v>77</v>
      </c>
      <c r="C11" s="5">
        <v>31556800</v>
      </c>
      <c r="D11" s="3" t="s">
        <v>74</v>
      </c>
      <c r="E11" s="19"/>
      <c r="F11" s="19"/>
      <c r="G11" s="19"/>
      <c r="H11" s="19"/>
      <c r="I11" s="21"/>
      <c r="J11" s="6">
        <f>IF(OR(C11="",I11=""),0,C11*I11)</f>
        <v>0</v>
      </c>
      <c r="K11" s="19"/>
    </row>
    <row r="12" spans="1:11" ht="38.25">
      <c r="A12" s="3">
        <v>3</v>
      </c>
      <c r="B12" s="4" t="s">
        <v>78</v>
      </c>
      <c r="C12" s="5">
        <v>75264000</v>
      </c>
      <c r="D12" s="3" t="s">
        <v>74</v>
      </c>
      <c r="E12" s="19"/>
      <c r="F12" s="19"/>
      <c r="G12" s="19"/>
      <c r="H12" s="19"/>
      <c r="I12" s="21"/>
      <c r="J12" s="6">
        <f>IF(OR(C12="",I12=""),0,C12*I12)</f>
        <v>0</v>
      </c>
      <c r="K12" s="19"/>
    </row>
    <row r="13" spans="1:11" ht="25.5">
      <c r="A13" s="3">
        <v>4</v>
      </c>
      <c r="B13" s="4" t="s">
        <v>79</v>
      </c>
      <c r="C13" s="5">
        <v>1632000</v>
      </c>
      <c r="D13" s="3" t="s">
        <v>64</v>
      </c>
      <c r="E13" s="19"/>
      <c r="F13" s="19"/>
      <c r="G13" s="9">
        <v>1000</v>
      </c>
      <c r="H13" s="19"/>
      <c r="I13" s="21"/>
      <c r="J13" s="6">
        <f>IF(OR(C13="",I13=""),0,C13*I13)</f>
        <v>0</v>
      </c>
      <c r="K13" s="19"/>
    </row>
    <row r="14" spans="1:11" ht="26.25" thickBot="1">
      <c r="A14" s="3">
        <v>5</v>
      </c>
      <c r="B14" s="4" t="s">
        <v>81</v>
      </c>
      <c r="C14" s="5">
        <v>24000</v>
      </c>
      <c r="D14" s="3" t="s">
        <v>64</v>
      </c>
      <c r="E14" s="19"/>
      <c r="F14" s="19"/>
      <c r="G14" s="19"/>
      <c r="H14" s="19"/>
      <c r="I14" s="21"/>
      <c r="J14" s="6">
        <f>IF(OR(C14="",I14=""),0,C14*I14)</f>
        <v>0</v>
      </c>
      <c r="K14" s="19"/>
    </row>
    <row r="15" spans="1:11" ht="15.75" thickTop="1">
      <c r="A15" s="38" t="s">
        <v>103</v>
      </c>
      <c r="B15" s="38"/>
      <c r="C15" s="38"/>
      <c r="D15" s="38"/>
      <c r="E15" s="38"/>
      <c r="F15" s="38"/>
      <c r="G15" s="38"/>
      <c r="H15" s="38"/>
      <c r="I15" s="38"/>
      <c r="J15" s="7">
        <f>SUM(J11:J14)</f>
        <v>0</v>
      </c>
      <c r="K15" s="8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37" t="s">
        <v>83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51">
      <c r="A18" s="2" t="s">
        <v>14</v>
      </c>
      <c r="B18" s="2" t="s">
        <v>53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58</v>
      </c>
      <c r="H18" s="2" t="s">
        <v>59</v>
      </c>
      <c r="I18" s="2" t="s">
        <v>60</v>
      </c>
      <c r="J18" s="2" t="s">
        <v>61</v>
      </c>
      <c r="K18" s="2" t="s">
        <v>62</v>
      </c>
    </row>
    <row r="19" spans="1:11" ht="38.25">
      <c r="A19" s="3">
        <v>6</v>
      </c>
      <c r="B19" s="4" t="s">
        <v>84</v>
      </c>
      <c r="C19" s="5">
        <v>35840</v>
      </c>
      <c r="D19" s="3" t="s">
        <v>74</v>
      </c>
      <c r="E19" s="19"/>
      <c r="F19" s="19"/>
      <c r="G19" s="19"/>
      <c r="H19" s="19"/>
      <c r="I19" s="21"/>
      <c r="J19" s="6">
        <f>IF(OR(C19="",I19=""),0,C19*I19)</f>
        <v>0</v>
      </c>
      <c r="K19" s="19"/>
    </row>
    <row r="20" spans="1:11" ht="38.25">
      <c r="A20" s="3">
        <v>7</v>
      </c>
      <c r="B20" s="4" t="s">
        <v>85</v>
      </c>
      <c r="C20" s="5">
        <v>160000</v>
      </c>
      <c r="D20" s="3" t="s">
        <v>74</v>
      </c>
      <c r="E20" s="19"/>
      <c r="F20" s="19"/>
      <c r="G20" s="19"/>
      <c r="H20" s="19"/>
      <c r="I20" s="21"/>
      <c r="J20" s="6">
        <f>IF(OR(C20="",I20=""),0,C20*I20)</f>
        <v>0</v>
      </c>
      <c r="K20" s="19"/>
    </row>
    <row r="21" spans="1:11" ht="38.25">
      <c r="A21" s="3">
        <v>8</v>
      </c>
      <c r="B21" s="4" t="s">
        <v>86</v>
      </c>
      <c r="C21" s="5">
        <v>5524000</v>
      </c>
      <c r="D21" s="3" t="s">
        <v>74</v>
      </c>
      <c r="E21" s="19"/>
      <c r="F21" s="19"/>
      <c r="G21" s="19"/>
      <c r="H21" s="19"/>
      <c r="I21" s="21"/>
      <c r="J21" s="6">
        <f>IF(OR(C21="",I21=""),0,C21*I21)</f>
        <v>0</v>
      </c>
      <c r="K21" s="19"/>
    </row>
    <row r="22" spans="1:11" ht="38.25">
      <c r="A22" s="3">
        <v>9</v>
      </c>
      <c r="B22" s="4" t="s">
        <v>87</v>
      </c>
      <c r="C22" s="5">
        <v>4000</v>
      </c>
      <c r="D22" s="3" t="s">
        <v>74</v>
      </c>
      <c r="E22" s="19"/>
      <c r="F22" s="19"/>
      <c r="G22" s="19"/>
      <c r="H22" s="19"/>
      <c r="I22" s="21"/>
      <c r="J22" s="6">
        <f>IF(OR(C22="",I22=""),0,C22*I22)</f>
        <v>0</v>
      </c>
      <c r="K22" s="19"/>
    </row>
    <row r="23" spans="1:11" ht="25.5">
      <c r="A23" s="3">
        <v>10</v>
      </c>
      <c r="B23" s="4" t="s">
        <v>88</v>
      </c>
      <c r="C23" s="5">
        <v>2622000</v>
      </c>
      <c r="D23" s="3" t="s">
        <v>64</v>
      </c>
      <c r="E23" s="19"/>
      <c r="F23" s="19"/>
      <c r="G23" s="19"/>
      <c r="H23" s="19"/>
      <c r="I23" s="21"/>
      <c r="J23" s="6">
        <f>IF(OR(C23="",I23=""),0,C23*I23)</f>
        <v>0</v>
      </c>
      <c r="K23" s="19"/>
    </row>
    <row r="24" spans="1:11">
      <c r="A24" s="38" t="s">
        <v>104</v>
      </c>
      <c r="B24" s="38"/>
      <c r="C24" s="38"/>
      <c r="D24" s="38"/>
      <c r="E24" s="38"/>
      <c r="F24" s="38"/>
      <c r="G24" s="38"/>
      <c r="H24" s="38"/>
      <c r="I24" s="38"/>
      <c r="J24" s="7">
        <f>SUM(J19:J23)</f>
        <v>0</v>
      </c>
      <c r="K24" s="8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37" t="s">
        <v>90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51">
      <c r="A27" s="2" t="s">
        <v>14</v>
      </c>
      <c r="B27" s="2" t="s">
        <v>53</v>
      </c>
      <c r="C27" s="2" t="s">
        <v>54</v>
      </c>
      <c r="D27" s="2" t="s">
        <v>55</v>
      </c>
      <c r="E27" s="2" t="s">
        <v>56</v>
      </c>
      <c r="F27" s="2" t="s">
        <v>57</v>
      </c>
      <c r="G27" s="2" t="s">
        <v>58</v>
      </c>
      <c r="H27" s="2" t="s">
        <v>59</v>
      </c>
      <c r="I27" s="2" t="s">
        <v>60</v>
      </c>
      <c r="J27" s="2" t="s">
        <v>61</v>
      </c>
      <c r="K27" s="2" t="s">
        <v>62</v>
      </c>
    </row>
    <row r="28" spans="1:11" ht="38.25">
      <c r="A28" s="3">
        <v>11</v>
      </c>
      <c r="B28" s="4" t="s">
        <v>91</v>
      </c>
      <c r="C28" s="3">
        <v>216</v>
      </c>
      <c r="D28" s="3" t="s">
        <v>92</v>
      </c>
      <c r="E28" s="19"/>
      <c r="F28" s="19"/>
      <c r="G28" s="9">
        <v>250</v>
      </c>
      <c r="H28" s="9">
        <v>20</v>
      </c>
      <c r="I28" s="21"/>
      <c r="J28" s="6">
        <f>IF(OR(C28="",I28=""),0,C28*I28)</f>
        <v>0</v>
      </c>
      <c r="K28" s="19"/>
    </row>
    <row r="29" spans="1:11">
      <c r="A29" s="38" t="s">
        <v>105</v>
      </c>
      <c r="B29" s="38"/>
      <c r="C29" s="38"/>
      <c r="D29" s="38"/>
      <c r="E29" s="38"/>
      <c r="F29" s="38"/>
      <c r="G29" s="38"/>
      <c r="H29" s="38"/>
      <c r="I29" s="38"/>
      <c r="J29" s="7">
        <f>SUM(J28:J28)</f>
        <v>0</v>
      </c>
      <c r="K29" s="8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37" t="s">
        <v>94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51">
      <c r="A32" s="2" t="s">
        <v>14</v>
      </c>
      <c r="B32" s="2" t="s">
        <v>53</v>
      </c>
      <c r="C32" s="2" t="s">
        <v>54</v>
      </c>
      <c r="D32" s="2" t="s">
        <v>55</v>
      </c>
      <c r="E32" s="2" t="s">
        <v>56</v>
      </c>
      <c r="F32" s="2" t="s">
        <v>57</v>
      </c>
      <c r="G32" s="2" t="s">
        <v>58</v>
      </c>
      <c r="H32" s="2" t="s">
        <v>59</v>
      </c>
      <c r="I32" s="2" t="s">
        <v>60</v>
      </c>
      <c r="J32" s="2" t="s">
        <v>61</v>
      </c>
      <c r="K32" s="2" t="s">
        <v>62</v>
      </c>
    </row>
    <row r="33" spans="1:11" ht="25.5">
      <c r="A33" s="3">
        <v>12</v>
      </c>
      <c r="B33" s="4" t="s">
        <v>95</v>
      </c>
      <c r="C33" s="3">
        <v>106</v>
      </c>
      <c r="D33" s="3" t="s">
        <v>92</v>
      </c>
      <c r="E33" s="19"/>
      <c r="F33" s="19"/>
      <c r="G33" s="9" t="s">
        <v>96</v>
      </c>
      <c r="H33" s="9">
        <v>1000</v>
      </c>
      <c r="I33" s="21"/>
      <c r="J33" s="6">
        <f>IF(OR(C33="",I33=""),0,C33*I33)</f>
        <v>0</v>
      </c>
      <c r="K33" s="9" t="s">
        <v>97</v>
      </c>
    </row>
    <row r="34" spans="1:11">
      <c r="A34" s="38" t="s">
        <v>106</v>
      </c>
      <c r="B34" s="38"/>
      <c r="C34" s="38"/>
      <c r="D34" s="38"/>
      <c r="E34" s="38"/>
      <c r="F34" s="38"/>
      <c r="G34" s="38"/>
      <c r="H34" s="38"/>
      <c r="I34" s="38"/>
      <c r="J34" s="7">
        <f>SUM(J33:J33)</f>
        <v>0</v>
      </c>
      <c r="K34" s="8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51">
      <c r="A37" s="2" t="s">
        <v>14</v>
      </c>
      <c r="B37" s="2" t="s">
        <v>53</v>
      </c>
      <c r="C37" s="2" t="s">
        <v>54</v>
      </c>
      <c r="D37" s="2" t="s">
        <v>55</v>
      </c>
      <c r="E37" s="2" t="s">
        <v>56</v>
      </c>
      <c r="F37" s="2" t="s">
        <v>57</v>
      </c>
      <c r="G37" s="2" t="s">
        <v>58</v>
      </c>
      <c r="H37" s="2" t="s">
        <v>59</v>
      </c>
      <c r="I37" s="2" t="s">
        <v>60</v>
      </c>
      <c r="J37" s="2" t="s">
        <v>61</v>
      </c>
      <c r="K37" s="2" t="s">
        <v>62</v>
      </c>
    </row>
    <row r="38" spans="1:11" ht="38.25">
      <c r="A38" s="3">
        <v>13</v>
      </c>
      <c r="B38" s="4" t="s">
        <v>63</v>
      </c>
      <c r="C38" s="5">
        <v>41400000</v>
      </c>
      <c r="D38" s="3" t="s">
        <v>64</v>
      </c>
      <c r="E38" s="19"/>
      <c r="F38" s="19"/>
      <c r="G38" s="3">
        <v>2300</v>
      </c>
      <c r="H38" s="20"/>
      <c r="I38" s="21"/>
      <c r="J38" s="6">
        <f>IF(OR(C38="",I38=""),0,C38*I38)</f>
        <v>0</v>
      </c>
      <c r="K38" s="19"/>
    </row>
    <row r="39" spans="1:11" ht="38.25">
      <c r="A39" s="3">
        <v>14</v>
      </c>
      <c r="B39" s="4" t="s">
        <v>65</v>
      </c>
      <c r="C39" s="5">
        <v>2300000</v>
      </c>
      <c r="D39" s="3" t="s">
        <v>64</v>
      </c>
      <c r="E39" s="19"/>
      <c r="F39" s="19"/>
      <c r="G39" s="3">
        <v>1150</v>
      </c>
      <c r="H39" s="20"/>
      <c r="I39" s="21"/>
      <c r="J39" s="6">
        <f>IF(OR(C39="",I39=""),0,C39*I39)</f>
        <v>0</v>
      </c>
      <c r="K39" s="19"/>
    </row>
    <row r="40" spans="1:11">
      <c r="A40" s="38" t="s">
        <v>107</v>
      </c>
      <c r="B40" s="38"/>
      <c r="C40" s="38"/>
      <c r="D40" s="38"/>
      <c r="E40" s="38"/>
      <c r="F40" s="38"/>
      <c r="G40" s="38"/>
      <c r="H40" s="38"/>
      <c r="I40" s="38"/>
      <c r="J40" s="7">
        <f>SUM(J38:J39)</f>
        <v>0</v>
      </c>
      <c r="K40" s="8"/>
    </row>
  </sheetData>
  <sheetProtection algorithmName="SHA-512" hashValue="JtW7yT3N1e5RPa5VHXGGyiBipRnHNL3PyNWs9m+gJVNE16EtyzUFZrkGDFpsWyTq3K1mLU+yRjCW8otELrC6+Q==" saltValue="BahJS1Zgyr8MSo5+8inKiw==" spinCount="100000" sheet="1" objects="1" scenarios="1"/>
  <mergeCells count="14">
    <mergeCell ref="A31:K31"/>
    <mergeCell ref="A34:I34"/>
    <mergeCell ref="A36:K36"/>
    <mergeCell ref="A40:I40"/>
    <mergeCell ref="A15:I15"/>
    <mergeCell ref="A17:K17"/>
    <mergeCell ref="A24:I24"/>
    <mergeCell ref="A26:K26"/>
    <mergeCell ref="A29:I29"/>
    <mergeCell ref="A1:K1"/>
    <mergeCell ref="A2:K2"/>
    <mergeCell ref="A4:K4"/>
    <mergeCell ref="A7:I7"/>
    <mergeCell ref="A9:K9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40"/>
  <sheetViews>
    <sheetView zoomScale="98" zoomScaleNormal="98" workbookViewId="0">
      <pane ySplit="3" topLeftCell="A28" activePane="bottomLeft" state="frozen"/>
      <selection pane="bottomLeft" activeCell="G38" sqref="G38"/>
    </sheetView>
  </sheetViews>
  <sheetFormatPr defaultColWidth="8.7109375" defaultRowHeight="15"/>
  <cols>
    <col min="1" max="1" width="8" customWidth="1"/>
    <col min="2" max="2" width="40" customWidth="1"/>
    <col min="3" max="3" width="13" customWidth="1"/>
    <col min="4" max="4" width="10" customWidth="1"/>
    <col min="5" max="5" width="18" customWidth="1"/>
    <col min="6" max="8" width="16" customWidth="1"/>
    <col min="9" max="9" width="14" customWidth="1"/>
    <col min="10" max="10" width="16" customWidth="1"/>
    <col min="11" max="11" width="24" customWidth="1"/>
  </cols>
  <sheetData>
    <row r="1" spans="1:11" ht="21.75" customHeight="1">
      <c r="A1" s="30" t="s">
        <v>108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3.75" customHeight="1">
      <c r="A2" s="31" t="s">
        <v>109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37" t="s">
        <v>72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51">
      <c r="A5" s="2" t="s">
        <v>14</v>
      </c>
      <c r="B5" s="2" t="s">
        <v>53</v>
      </c>
      <c r="C5" s="2" t="s">
        <v>54</v>
      </c>
      <c r="D5" s="2" t="s">
        <v>55</v>
      </c>
      <c r="E5" s="2" t="s">
        <v>56</v>
      </c>
      <c r="F5" s="2" t="s">
        <v>57</v>
      </c>
      <c r="G5" s="2" t="s">
        <v>58</v>
      </c>
      <c r="H5" s="2" t="s">
        <v>59</v>
      </c>
      <c r="I5" s="2" t="s">
        <v>60</v>
      </c>
      <c r="J5" s="2" t="s">
        <v>61</v>
      </c>
      <c r="K5" s="2" t="s">
        <v>62</v>
      </c>
    </row>
    <row r="6" spans="1:11" ht="38.25">
      <c r="A6" s="3">
        <v>1</v>
      </c>
      <c r="B6" s="4" t="s">
        <v>73</v>
      </c>
      <c r="C6" s="5">
        <v>24000</v>
      </c>
      <c r="D6" s="3" t="s">
        <v>74</v>
      </c>
      <c r="E6" s="19"/>
      <c r="F6" s="19"/>
      <c r="G6" s="19"/>
      <c r="H6" s="19"/>
      <c r="I6" s="21"/>
      <c r="J6" s="6">
        <f>IF(OR(C6="",I6=""),0,C6*I6)</f>
        <v>0</v>
      </c>
      <c r="K6" s="19"/>
    </row>
    <row r="7" spans="1:11">
      <c r="A7" s="38" t="s">
        <v>110</v>
      </c>
      <c r="B7" s="38"/>
      <c r="C7" s="38"/>
      <c r="D7" s="38"/>
      <c r="E7" s="38"/>
      <c r="F7" s="38"/>
      <c r="G7" s="38"/>
      <c r="H7" s="38"/>
      <c r="I7" s="38"/>
      <c r="J7" s="7">
        <f>SUM(J6:J6)</f>
        <v>0</v>
      </c>
      <c r="K7" s="8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37" t="s">
        <v>76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1" ht="51">
      <c r="A10" s="2" t="s">
        <v>14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</row>
    <row r="11" spans="1:11" ht="51">
      <c r="A11" s="3">
        <v>2</v>
      </c>
      <c r="B11" s="4" t="s">
        <v>77</v>
      </c>
      <c r="C11" s="5">
        <v>528000</v>
      </c>
      <c r="D11" s="3" t="s">
        <v>74</v>
      </c>
      <c r="E11" s="19"/>
      <c r="F11" s="19"/>
      <c r="G11" s="19"/>
      <c r="H11" s="19"/>
      <c r="I11" s="21"/>
      <c r="J11" s="6">
        <f>IF(OR(C11="",I11=""),0,C11*I11)</f>
        <v>0</v>
      </c>
      <c r="K11" s="19"/>
    </row>
    <row r="12" spans="1:11" ht="38.25">
      <c r="A12" s="3">
        <v>3</v>
      </c>
      <c r="B12" s="4" t="s">
        <v>78</v>
      </c>
      <c r="C12" s="5">
        <v>96800</v>
      </c>
      <c r="D12" s="3" t="s">
        <v>74</v>
      </c>
      <c r="E12" s="19"/>
      <c r="F12" s="19"/>
      <c r="G12" s="19"/>
      <c r="H12" s="19"/>
      <c r="I12" s="21"/>
      <c r="J12" s="6">
        <f>IF(OR(C12="",I12=""),0,C12*I12)</f>
        <v>0</v>
      </c>
      <c r="K12" s="19"/>
    </row>
    <row r="13" spans="1:11" ht="25.5">
      <c r="A13" s="3">
        <v>4</v>
      </c>
      <c r="B13" s="4" t="s">
        <v>79</v>
      </c>
      <c r="C13" s="5">
        <v>12000</v>
      </c>
      <c r="D13" s="3" t="s">
        <v>64</v>
      </c>
      <c r="E13" s="19"/>
      <c r="F13" s="19"/>
      <c r="G13" s="9">
        <v>1000</v>
      </c>
      <c r="H13" s="19"/>
      <c r="I13" s="21"/>
      <c r="J13" s="6">
        <f>IF(OR(C13="",I13=""),0,C13*I13)</f>
        <v>0</v>
      </c>
      <c r="K13" s="19"/>
    </row>
    <row r="14" spans="1:11" ht="25.5">
      <c r="A14" s="3">
        <v>5</v>
      </c>
      <c r="B14" s="4" t="s">
        <v>81</v>
      </c>
      <c r="C14" s="5">
        <v>24000</v>
      </c>
      <c r="D14" s="3" t="s">
        <v>64</v>
      </c>
      <c r="E14" s="19"/>
      <c r="F14" s="19"/>
      <c r="G14" s="19"/>
      <c r="H14" s="19"/>
      <c r="I14" s="21"/>
      <c r="J14" s="6">
        <f>IF(OR(C14="",I14=""),0,C14*I14)</f>
        <v>0</v>
      </c>
      <c r="K14" s="19"/>
    </row>
    <row r="15" spans="1:11">
      <c r="A15" s="38" t="s">
        <v>111</v>
      </c>
      <c r="B15" s="38"/>
      <c r="C15" s="38"/>
      <c r="D15" s="38"/>
      <c r="E15" s="38"/>
      <c r="F15" s="38"/>
      <c r="G15" s="38"/>
      <c r="H15" s="38"/>
      <c r="I15" s="38"/>
      <c r="J15" s="7">
        <f>SUM(J11:J14)</f>
        <v>0</v>
      </c>
      <c r="K15" s="8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37" t="s">
        <v>83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</row>
    <row r="18" spans="1:11" ht="51">
      <c r="A18" s="2" t="s">
        <v>14</v>
      </c>
      <c r="B18" s="2" t="s">
        <v>53</v>
      </c>
      <c r="C18" s="2" t="s">
        <v>54</v>
      </c>
      <c r="D18" s="2" t="s">
        <v>55</v>
      </c>
      <c r="E18" s="2" t="s">
        <v>56</v>
      </c>
      <c r="F18" s="2" t="s">
        <v>57</v>
      </c>
      <c r="G18" s="2" t="s">
        <v>58</v>
      </c>
      <c r="H18" s="2" t="s">
        <v>59</v>
      </c>
      <c r="I18" s="2" t="s">
        <v>60</v>
      </c>
      <c r="J18" s="2" t="s">
        <v>61</v>
      </c>
      <c r="K18" s="2" t="s">
        <v>62</v>
      </c>
    </row>
    <row r="19" spans="1:11" ht="51">
      <c r="A19" s="3">
        <v>6</v>
      </c>
      <c r="B19" s="4" t="s">
        <v>112</v>
      </c>
      <c r="C19" s="5">
        <v>2560</v>
      </c>
      <c r="D19" s="3" t="s">
        <v>74</v>
      </c>
      <c r="E19" s="19"/>
      <c r="F19" s="19"/>
      <c r="G19" s="19"/>
      <c r="H19" s="19"/>
      <c r="I19" s="21"/>
      <c r="J19" s="6">
        <f>IF(OR(C19="",I19=""),0,C19*I19)</f>
        <v>0</v>
      </c>
      <c r="K19" s="19"/>
    </row>
    <row r="20" spans="1:11" ht="38.25">
      <c r="A20" s="3">
        <v>7</v>
      </c>
      <c r="B20" s="4" t="s">
        <v>113</v>
      </c>
      <c r="C20" s="5">
        <v>4000</v>
      </c>
      <c r="D20" s="3" t="s">
        <v>74</v>
      </c>
      <c r="E20" s="19"/>
      <c r="F20" s="19"/>
      <c r="G20" s="19"/>
      <c r="H20" s="19"/>
      <c r="I20" s="21"/>
      <c r="J20" s="6">
        <f>IF(OR(C20="",I20=""),0,C20*I20)</f>
        <v>0</v>
      </c>
      <c r="K20" s="19"/>
    </row>
    <row r="21" spans="1:11" ht="38.25">
      <c r="A21" s="3">
        <v>8</v>
      </c>
      <c r="B21" s="4" t="s">
        <v>114</v>
      </c>
      <c r="C21" s="5">
        <v>32000</v>
      </c>
      <c r="D21" s="3" t="s">
        <v>74</v>
      </c>
      <c r="E21" s="19"/>
      <c r="F21" s="19"/>
      <c r="G21" s="19"/>
      <c r="H21" s="19"/>
      <c r="I21" s="21"/>
      <c r="J21" s="6">
        <f>IF(OR(C21="",I21=""),0,C21*I21)</f>
        <v>0</v>
      </c>
      <c r="K21" s="19"/>
    </row>
    <row r="22" spans="1:11" ht="38.25">
      <c r="A22" s="3">
        <v>9</v>
      </c>
      <c r="B22" s="4" t="s">
        <v>115</v>
      </c>
      <c r="C22" s="5">
        <v>4000</v>
      </c>
      <c r="D22" s="3" t="s">
        <v>74</v>
      </c>
      <c r="E22" s="19"/>
      <c r="F22" s="19"/>
      <c r="G22" s="19"/>
      <c r="H22" s="19"/>
      <c r="I22" s="21"/>
      <c r="J22" s="6">
        <f>IF(OR(C22="",I22=""),0,C22*I22)</f>
        <v>0</v>
      </c>
      <c r="K22" s="19"/>
    </row>
    <row r="23" spans="1:11" ht="25.5">
      <c r="A23" s="3">
        <v>10</v>
      </c>
      <c r="B23" s="4" t="s">
        <v>88</v>
      </c>
      <c r="C23" s="5">
        <v>6000</v>
      </c>
      <c r="D23" s="3" t="s">
        <v>64</v>
      </c>
      <c r="E23" s="19"/>
      <c r="F23" s="19"/>
      <c r="G23" s="19"/>
      <c r="H23" s="19"/>
      <c r="I23" s="21"/>
      <c r="J23" s="6">
        <f>IF(OR(C23="",I23=""),0,C23*I23)</f>
        <v>0</v>
      </c>
      <c r="K23" s="19"/>
    </row>
    <row r="24" spans="1:11">
      <c r="A24" s="38" t="s">
        <v>116</v>
      </c>
      <c r="B24" s="38"/>
      <c r="C24" s="38"/>
      <c r="D24" s="38"/>
      <c r="E24" s="38"/>
      <c r="F24" s="38"/>
      <c r="G24" s="38"/>
      <c r="H24" s="38"/>
      <c r="I24" s="38"/>
      <c r="J24" s="7">
        <f>SUM(J19:J23)</f>
        <v>0</v>
      </c>
      <c r="K24" s="8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37" t="s">
        <v>90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</row>
    <row r="27" spans="1:11" ht="51">
      <c r="A27" s="2" t="s">
        <v>14</v>
      </c>
      <c r="B27" s="2" t="s">
        <v>53</v>
      </c>
      <c r="C27" s="2" t="s">
        <v>54</v>
      </c>
      <c r="D27" s="2" t="s">
        <v>55</v>
      </c>
      <c r="E27" s="2" t="s">
        <v>56</v>
      </c>
      <c r="F27" s="2" t="s">
        <v>57</v>
      </c>
      <c r="G27" s="2" t="s">
        <v>58</v>
      </c>
      <c r="H27" s="2" t="s">
        <v>59</v>
      </c>
      <c r="I27" s="2" t="s">
        <v>60</v>
      </c>
      <c r="J27" s="2" t="s">
        <v>61</v>
      </c>
      <c r="K27" s="2" t="s">
        <v>62</v>
      </c>
    </row>
    <row r="28" spans="1:11" ht="38.25">
      <c r="A28" s="3">
        <v>11</v>
      </c>
      <c r="B28" s="4" t="s">
        <v>91</v>
      </c>
      <c r="C28" s="3">
        <v>1</v>
      </c>
      <c r="D28" s="3" t="s">
        <v>92</v>
      </c>
      <c r="E28" s="19"/>
      <c r="F28" s="19"/>
      <c r="G28" s="9">
        <v>250</v>
      </c>
      <c r="H28" s="9">
        <v>20</v>
      </c>
      <c r="I28" s="21"/>
      <c r="J28" s="6">
        <f>IF(OR(C28="",I28=""),0,C28*I28)</f>
        <v>0</v>
      </c>
      <c r="K28" s="19"/>
    </row>
    <row r="29" spans="1:11">
      <c r="A29" s="38" t="s">
        <v>117</v>
      </c>
      <c r="B29" s="38"/>
      <c r="C29" s="38"/>
      <c r="D29" s="38"/>
      <c r="E29" s="38"/>
      <c r="F29" s="38"/>
      <c r="G29" s="38"/>
      <c r="H29" s="38"/>
      <c r="I29" s="38"/>
      <c r="J29" s="7">
        <f>SUM(J28:J28)</f>
        <v>0</v>
      </c>
      <c r="K29" s="8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37" t="s">
        <v>94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</row>
    <row r="32" spans="1:11" ht="51">
      <c r="A32" s="2" t="s">
        <v>14</v>
      </c>
      <c r="B32" s="2" t="s">
        <v>53</v>
      </c>
      <c r="C32" s="2" t="s">
        <v>54</v>
      </c>
      <c r="D32" s="2" t="s">
        <v>55</v>
      </c>
      <c r="E32" s="2" t="s">
        <v>56</v>
      </c>
      <c r="F32" s="2" t="s">
        <v>57</v>
      </c>
      <c r="G32" s="2" t="s">
        <v>58</v>
      </c>
      <c r="H32" s="2" t="s">
        <v>59</v>
      </c>
      <c r="I32" s="2" t="s">
        <v>60</v>
      </c>
      <c r="J32" s="2" t="s">
        <v>61</v>
      </c>
      <c r="K32" s="2" t="s">
        <v>62</v>
      </c>
    </row>
    <row r="33" spans="1:11" ht="25.5">
      <c r="A33" s="3">
        <v>12</v>
      </c>
      <c r="B33" s="4" t="s">
        <v>95</v>
      </c>
      <c r="C33" s="3">
        <v>1</v>
      </c>
      <c r="D33" s="3" t="s">
        <v>92</v>
      </c>
      <c r="E33" s="19"/>
      <c r="F33" s="19"/>
      <c r="G33" s="9" t="s">
        <v>96</v>
      </c>
      <c r="H33" s="9">
        <v>1000</v>
      </c>
      <c r="I33" s="21"/>
      <c r="J33" s="6">
        <f>IF(OR(C33="",I33=""),0,C33*I33)</f>
        <v>0</v>
      </c>
      <c r="K33" s="9" t="s">
        <v>97</v>
      </c>
    </row>
    <row r="34" spans="1:11">
      <c r="A34" s="38" t="s">
        <v>118</v>
      </c>
      <c r="B34" s="38"/>
      <c r="C34" s="38"/>
      <c r="D34" s="38"/>
      <c r="E34" s="38"/>
      <c r="F34" s="38"/>
      <c r="G34" s="38"/>
      <c r="H34" s="38"/>
      <c r="I34" s="38"/>
      <c r="J34" s="7">
        <f>SUM(J33:J33)</f>
        <v>0</v>
      </c>
      <c r="K34" s="8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37" t="s">
        <v>52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1:11" ht="51">
      <c r="A37" s="2" t="s">
        <v>14</v>
      </c>
      <c r="B37" s="2" t="s">
        <v>53</v>
      </c>
      <c r="C37" s="2" t="s">
        <v>54</v>
      </c>
      <c r="D37" s="2" t="s">
        <v>55</v>
      </c>
      <c r="E37" s="2" t="s">
        <v>56</v>
      </c>
      <c r="F37" s="2" t="s">
        <v>57</v>
      </c>
      <c r="G37" s="2" t="s">
        <v>58</v>
      </c>
      <c r="H37" s="2" t="s">
        <v>59</v>
      </c>
      <c r="I37" s="2" t="s">
        <v>60</v>
      </c>
      <c r="J37" s="2" t="s">
        <v>61</v>
      </c>
      <c r="K37" s="2" t="s">
        <v>62</v>
      </c>
    </row>
    <row r="38" spans="1:11" ht="38.25">
      <c r="A38" s="3">
        <v>13</v>
      </c>
      <c r="B38" s="4" t="s">
        <v>63</v>
      </c>
      <c r="C38" s="5">
        <v>883200</v>
      </c>
      <c r="D38" s="3" t="s">
        <v>64</v>
      </c>
      <c r="E38" s="19"/>
      <c r="F38" s="19"/>
      <c r="G38" s="25">
        <v>2300</v>
      </c>
      <c r="H38" s="20"/>
      <c r="I38" s="21"/>
      <c r="J38" s="6">
        <f>IF(OR(C38="",I38=""),0,C38*I38)</f>
        <v>0</v>
      </c>
      <c r="K38" s="19"/>
    </row>
    <row r="39" spans="1:11" ht="38.25">
      <c r="A39" s="3">
        <v>14</v>
      </c>
      <c r="B39" s="4" t="s">
        <v>65</v>
      </c>
      <c r="C39" s="5">
        <v>46000</v>
      </c>
      <c r="D39" s="3" t="s">
        <v>64</v>
      </c>
      <c r="E39" s="19"/>
      <c r="F39" s="19"/>
      <c r="G39" s="25">
        <v>1150</v>
      </c>
      <c r="H39" s="20"/>
      <c r="I39" s="21"/>
      <c r="J39" s="6">
        <f>IF(OR(C39="",I39=""),0,C39*I39)</f>
        <v>0</v>
      </c>
      <c r="K39" s="19"/>
    </row>
    <row r="40" spans="1:11">
      <c r="A40" s="38" t="s">
        <v>119</v>
      </c>
      <c r="B40" s="38"/>
      <c r="C40" s="38"/>
      <c r="D40" s="38"/>
      <c r="E40" s="38"/>
      <c r="F40" s="38"/>
      <c r="G40" s="38"/>
      <c r="H40" s="38"/>
      <c r="I40" s="38"/>
      <c r="J40" s="7">
        <f>SUM(J38:J39)</f>
        <v>0</v>
      </c>
      <c r="K40" s="8"/>
    </row>
  </sheetData>
  <sheetProtection algorithmName="SHA-512" hashValue="DQVLR4wujq5ERlFjPhmEcroy4+GFsNbXx+Z2ryU9pSONOFDfUZSJE809FVqES1A7AMp9hit6FrppypflZdF4aA==" saltValue="Ttii8h9OOTsj53TQP6mVgA==" spinCount="100000" sheet="1" objects="1" scenarios="1"/>
  <mergeCells count="14">
    <mergeCell ref="A31:K31"/>
    <mergeCell ref="A34:I34"/>
    <mergeCell ref="A36:K36"/>
    <mergeCell ref="A40:I40"/>
    <mergeCell ref="A15:I15"/>
    <mergeCell ref="A17:K17"/>
    <mergeCell ref="A24:I24"/>
    <mergeCell ref="A26:K26"/>
    <mergeCell ref="A29:I29"/>
    <mergeCell ref="A1:K1"/>
    <mergeCell ref="A2:K2"/>
    <mergeCell ref="A4:K4"/>
    <mergeCell ref="A7:I7"/>
    <mergeCell ref="A9:K9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9"/>
  <sheetViews>
    <sheetView zoomScaleNormal="100" workbookViewId="0">
      <pane ySplit="3" topLeftCell="A4" activePane="bottomLeft" state="frozen"/>
      <selection pane="bottomLeft" activeCell="F7" sqref="F7"/>
    </sheetView>
  </sheetViews>
  <sheetFormatPr defaultColWidth="8.7109375" defaultRowHeight="15"/>
  <cols>
    <col min="1" max="1" width="20" customWidth="1"/>
    <col min="2" max="8" width="14" customWidth="1"/>
  </cols>
  <sheetData>
    <row r="1" spans="1:8" ht="21.75" customHeight="1">
      <c r="A1" s="34" t="s">
        <v>120</v>
      </c>
      <c r="B1" s="34"/>
      <c r="C1" s="34"/>
      <c r="D1" s="34"/>
      <c r="E1" s="34"/>
      <c r="F1" s="34"/>
      <c r="G1" s="34"/>
      <c r="H1" s="34"/>
    </row>
    <row r="2" spans="1:8" ht="25.5" customHeight="1">
      <c r="A2" s="35" t="s">
        <v>121</v>
      </c>
      <c r="B2" s="36"/>
      <c r="C2" s="36"/>
      <c r="D2" s="36"/>
      <c r="E2" s="36"/>
      <c r="F2" s="36"/>
      <c r="G2" s="36"/>
      <c r="H2" s="36"/>
    </row>
    <row r="3" spans="1:8" ht="26.25">
      <c r="A3" s="10" t="s">
        <v>122</v>
      </c>
      <c r="B3" s="10" t="s">
        <v>123</v>
      </c>
      <c r="C3" s="10" t="s">
        <v>124</v>
      </c>
      <c r="D3" s="10" t="s">
        <v>125</v>
      </c>
      <c r="E3" s="10" t="s">
        <v>126</v>
      </c>
      <c r="F3" s="10" t="s">
        <v>127</v>
      </c>
      <c r="G3" s="10" t="s">
        <v>128</v>
      </c>
      <c r="H3" s="10" t="s">
        <v>129</v>
      </c>
    </row>
    <row r="4" spans="1:8">
      <c r="A4" s="11" t="s">
        <v>130</v>
      </c>
      <c r="B4" s="12"/>
      <c r="C4" s="12"/>
      <c r="D4" s="12"/>
      <c r="E4" s="12"/>
      <c r="F4" s="12"/>
      <c r="G4" s="13">
        <f>'Oahu - Group F'!J8</f>
        <v>0</v>
      </c>
      <c r="H4" s="12"/>
    </row>
    <row r="5" spans="1:8">
      <c r="A5" s="11" t="s">
        <v>131</v>
      </c>
      <c r="B5" s="12"/>
      <c r="C5" s="12"/>
      <c r="D5" s="12"/>
      <c r="E5" s="12"/>
      <c r="F5" s="12"/>
      <c r="G5" s="13">
        <f>'Hawaii - Group F'!J8</f>
        <v>0</v>
      </c>
      <c r="H5" s="12"/>
    </row>
    <row r="6" spans="1:8">
      <c r="A6" s="11" t="s">
        <v>132</v>
      </c>
      <c r="B6" s="13">
        <f>'Maui - Groups A-F'!J7</f>
        <v>0</v>
      </c>
      <c r="C6" s="13">
        <f>'Maui - Groups A-F'!J15</f>
        <v>0</v>
      </c>
      <c r="D6" s="13">
        <f>'Maui - Groups A-F'!J24</f>
        <v>0</v>
      </c>
      <c r="E6" s="13">
        <f>'Maui - Groups A-F'!J29</f>
        <v>0</v>
      </c>
      <c r="F6" s="13">
        <f>'Maui - Groups A-F'!J34</f>
        <v>0</v>
      </c>
      <c r="G6" s="13">
        <f>'Maui - Groups A-F'!J40</f>
        <v>0</v>
      </c>
      <c r="H6" s="13">
        <f>SUM(B6:G6)</f>
        <v>0</v>
      </c>
    </row>
    <row r="7" spans="1:8">
      <c r="A7" s="11" t="s">
        <v>133</v>
      </c>
      <c r="B7" s="13">
        <f>'Kauai - Groups A-F'!J7</f>
        <v>0</v>
      </c>
      <c r="C7" s="13">
        <f>'Kauai - Groups A-F'!J15</f>
        <v>0</v>
      </c>
      <c r="D7" s="13">
        <f>'Kauai - Groups A-F'!J24</f>
        <v>0</v>
      </c>
      <c r="E7" s="13">
        <f>'Kauai - Groups A-F'!J29</f>
        <v>0</v>
      </c>
      <c r="F7" s="13">
        <f>'Kauai - Groups A-F'!J34</f>
        <v>0</v>
      </c>
      <c r="G7" s="13">
        <f>'Kauai - Groups A-F'!J40</f>
        <v>0</v>
      </c>
      <c r="H7" s="13">
        <f>SUM(B7:G7)</f>
        <v>0</v>
      </c>
    </row>
    <row r="8" spans="1:8">
      <c r="A8" s="11" t="s">
        <v>134</v>
      </c>
      <c r="B8" s="13">
        <f>'Molokai-Lanai A-F'!J7</f>
        <v>0</v>
      </c>
      <c r="C8" s="13">
        <f>'Molokai-Lanai A-F'!J15</f>
        <v>0</v>
      </c>
      <c r="D8" s="13">
        <f>'Molokai-Lanai A-F'!J24</f>
        <v>0</v>
      </c>
      <c r="E8" s="13">
        <f>'Molokai-Lanai A-F'!J29</f>
        <v>0</v>
      </c>
      <c r="F8" s="13">
        <f>'Molokai-Lanai A-F'!J34</f>
        <v>0</v>
      </c>
      <c r="G8" s="13">
        <f>'Molokai-Lanai A-F'!J40</f>
        <v>0</v>
      </c>
      <c r="H8" s="13">
        <f>SUM(B8:G8)</f>
        <v>0</v>
      </c>
    </row>
    <row r="9" spans="1:8">
      <c r="A9" s="1"/>
      <c r="B9" s="1"/>
      <c r="C9" s="1"/>
      <c r="D9" s="1"/>
      <c r="E9" s="1"/>
      <c r="F9" s="1"/>
      <c r="G9" s="1"/>
      <c r="H9" s="1"/>
    </row>
  </sheetData>
  <sheetProtection sheet="1" objects="1" scenarios="1"/>
  <mergeCells count="2">
    <mergeCell ref="A1:H1"/>
    <mergeCell ref="A2:H2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15"/>
  <sheetViews>
    <sheetView tabSelected="1" zoomScaleNormal="100" workbookViewId="0">
      <selection activeCell="E16" sqref="E16"/>
    </sheetView>
  </sheetViews>
  <sheetFormatPr defaultColWidth="8.7109375" defaultRowHeight="15"/>
  <cols>
    <col min="1" max="1" width="100" customWidth="1"/>
  </cols>
  <sheetData>
    <row r="1" spans="1:1" ht="16.5">
      <c r="A1" s="17" t="s">
        <v>135</v>
      </c>
    </row>
    <row r="2" spans="1:1">
      <c r="A2" s="18"/>
    </row>
    <row r="3" spans="1:1">
      <c r="A3" s="18" t="s">
        <v>136</v>
      </c>
    </row>
    <row r="4" spans="1:1">
      <c r="A4" s="18"/>
    </row>
    <row r="5" spans="1:1">
      <c r="A5" s="18" t="s">
        <v>137</v>
      </c>
    </row>
    <row r="6" spans="1:1">
      <c r="A6" s="18"/>
    </row>
    <row r="7" spans="1:1" ht="26.25">
      <c r="A7" s="18" t="s">
        <v>138</v>
      </c>
    </row>
    <row r="8" spans="1:1">
      <c r="A8" s="18"/>
    </row>
    <row r="9" spans="1:1">
      <c r="A9" s="18" t="s">
        <v>139</v>
      </c>
    </row>
    <row r="10" spans="1:1" ht="24">
      <c r="A10" s="18" t="s">
        <v>140</v>
      </c>
    </row>
    <row r="11" spans="1:1" ht="24">
      <c r="A11" s="18" t="s">
        <v>141</v>
      </c>
    </row>
    <row r="12" spans="1:1" ht="26.25">
      <c r="A12" s="18" t="s">
        <v>142</v>
      </c>
    </row>
    <row r="13" spans="1:1" ht="26.25">
      <c r="A13" s="18" t="s">
        <v>143</v>
      </c>
    </row>
    <row r="14" spans="1:1">
      <c r="A14" s="18"/>
    </row>
    <row r="15" spans="1:1" ht="26.25">
      <c r="A15" s="18" t="s">
        <v>144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Type xmlns="9077f448-cd90-4932-a4a9-336ebb8ac7ff" xsi:nil="true"/>
    <Change xmlns="9077f448-cd90-4932-a4a9-336ebb8ac7ff" xsi:nil="true"/>
    <lcf76f155ced4ddcb4097134ff3c332f xmlns="9077f448-cd90-4932-a4a9-336ebb8ac7ff">
      <Terms xmlns="http://schemas.microsoft.com/office/infopath/2007/PartnerControls"/>
    </lcf76f155ced4ddcb4097134ff3c332f>
    <TaxCatchAll xmlns="4494cc7c-873d-4c80-9650-25ed479db56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7CD15A7C5C944790BA001CE555D84F" ma:contentTypeVersion="23" ma:contentTypeDescription="Create a new document." ma:contentTypeScope="" ma:versionID="78c12c6778a7a0965916ede0760e03e1">
  <xsd:schema xmlns:xsd="http://www.w3.org/2001/XMLSchema" xmlns:xs="http://www.w3.org/2001/XMLSchema" xmlns:p="http://schemas.microsoft.com/office/2006/metadata/properties" xmlns:ns2="9077f448-cd90-4932-a4a9-336ebb8ac7ff" xmlns:ns3="5ea67a00-16f2-46e9-b61b-e7bbbda2883f" xmlns:ns4="4494cc7c-873d-4c80-9650-25ed479db56e" targetNamespace="http://schemas.microsoft.com/office/2006/metadata/properties" ma:root="true" ma:fieldsID="a65b9751705b6fd759d70875cd665959" ns2:_="" ns3:_="" ns4:_="">
    <xsd:import namespace="9077f448-cd90-4932-a4a9-336ebb8ac7ff"/>
    <xsd:import namespace="5ea67a00-16f2-46e9-b61b-e7bbbda2883f"/>
    <xsd:import namespace="4494cc7c-873d-4c80-9650-25ed479db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ContractType" minOccurs="0"/>
                <xsd:element ref="ns2:Chan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7f448-cd90-4932-a4a9-336ebb8ac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ractType" ma:index="24" nillable="true" ma:displayName="Contract Type" ma:format="Dropdown" ma:internalName="ContractType">
      <xsd:simpleType>
        <xsd:restriction base="dms:Choice">
          <xsd:enumeration value="NASPO ValuePoint"/>
          <xsd:enumeration value="RFx Premier"/>
          <xsd:enumeration value="Sourcewell"/>
          <xsd:enumeration value="Department of Education (DOE)"/>
          <xsd:enumeration value="State Procurement Office"/>
          <xsd:enumeration value="State of Washington"/>
          <xsd:enumeration value="MMCAP"/>
        </xsd:restriction>
      </xsd:simpleType>
    </xsd:element>
    <xsd:element name="Change" ma:index="25" nillable="true" ma:displayName="Change" ma:description="Describe what change(s) were made" ma:format="Dropdown" ma:internalName="Chang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67a00-16f2-46e9-b61b-e7bbbda28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4cc7c-873d-4c80-9650-25ed479db56e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b5bd06d-9844-4a06-991c-cee1482e92e2}" ma:internalName="TaxCatchAll" ma:showField="CatchAllData" ma:web="5ea67a00-16f2-46e9-b61b-e7bbbda28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BF9F21-D562-4DC2-98C3-DC78E52FE533}"/>
</file>

<file path=customXml/itemProps2.xml><?xml version="1.0" encoding="utf-8"?>
<ds:datastoreItem xmlns:ds="http://schemas.openxmlformats.org/officeDocument/2006/customXml" ds:itemID="{C4AF4889-CF6E-47F9-9C8E-C8B7EE1CB427}"/>
</file>

<file path=customXml/itemProps3.xml><?xml version="1.0" encoding="utf-8"?>
<ds:datastoreItem xmlns:ds="http://schemas.openxmlformats.org/officeDocument/2006/customXml" ds:itemID="{B67BF852-45A9-40BF-BD30-6635BCD11756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Omiya, Dayna K</cp:lastModifiedBy>
  <cp:revision>0</cp:revision>
  <dcterms:created xsi:type="dcterms:W3CDTF">2026-09-03T00:44:35Z</dcterms:created>
  <dcterms:modified xsi:type="dcterms:W3CDTF">2026-09-11T21:02:25Z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0x010100057CD15A7C5C944790BA001CE555D84F</vt:lpwstr>
  </property>
  <property fmtid="{D5CDD505-2E9C-101B-9397-08002B2CF9AE}" pid="3" name="MediaServiceImageTags">
    <vt:lpwstr/>
  </property>
</Properties>
</file>